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<sst xmlns="http://schemas.openxmlformats.org/spreadsheetml/2006/main" count="78" uniqueCount="49">
  <si>
    <t>Улица</t>
  </si>
  <si>
    <t>Дом</t>
  </si>
  <si>
    <t>Живет</t>
  </si>
  <si>
    <t>Прописано</t>
  </si>
  <si>
    <t>Александровка (УД)</t>
  </si>
  <si>
    <t xml:space="preserve">  1</t>
  </si>
  <si>
    <t xml:space="preserve">  5</t>
  </si>
  <si>
    <t xml:space="preserve">  7</t>
  </si>
  <si>
    <t>Баскакова ул.(УД)</t>
  </si>
  <si>
    <t xml:space="preserve">  9</t>
  </si>
  <si>
    <t xml:space="preserve"> 11</t>
  </si>
  <si>
    <t xml:space="preserve"> 14</t>
  </si>
  <si>
    <t>Ленина проспект(УД)</t>
  </si>
  <si>
    <t xml:space="preserve"> 32</t>
  </si>
  <si>
    <t xml:space="preserve"> 38</t>
  </si>
  <si>
    <t>Учебная ул.(УД)</t>
  </si>
  <si>
    <t xml:space="preserve"> 13</t>
  </si>
  <si>
    <t xml:space="preserve"> 15</t>
  </si>
  <si>
    <t xml:space="preserve"> 15a</t>
  </si>
  <si>
    <t xml:space="preserve"> 17</t>
  </si>
  <si>
    <t xml:space="preserve"> 21</t>
  </si>
  <si>
    <t>S по дому</t>
  </si>
  <si>
    <t>ГВС сумма на дом</t>
  </si>
  <si>
    <t>Лестничные клетки</t>
  </si>
  <si>
    <t>Сумма на ОДН ХВС</t>
  </si>
  <si>
    <t>Сумма на ОДН ГВС</t>
  </si>
  <si>
    <t xml:space="preserve">  НОРМА ХВС    1м3 на 1 чел. без ИПУ</t>
  </si>
  <si>
    <t xml:space="preserve"> НОРМА ГВС       1м3 на 1 чел. без ИПУ</t>
  </si>
  <si>
    <t xml:space="preserve"> ХВС сумма по дому </t>
  </si>
  <si>
    <t xml:space="preserve">  2</t>
  </si>
  <si>
    <t>норма</t>
  </si>
  <si>
    <t>стоимость 1 м3 ГВС</t>
  </si>
  <si>
    <t>ИПУ холодной воды (м3)</t>
  </si>
  <si>
    <t>ИПУ горячей воды (м3)</t>
  </si>
  <si>
    <t>ОДПУ 
ХВС (Т)</t>
  </si>
  <si>
    <t>ОДПУ 
ГВС Г/кал</t>
  </si>
  <si>
    <t>ОДН 
ГВС и ХВС  на 1м2 S квартирыры</t>
  </si>
  <si>
    <t>Живет с ИПУ</t>
  </si>
  <si>
    <t>Живет без ИПУ</t>
  </si>
  <si>
    <t>К уплате ХВС</t>
  </si>
  <si>
    <t>К уплате ГВС</t>
  </si>
  <si>
    <t>РАСЧЕТ КОММУНАЛЬНЫХ УСЛУГ ПО ГВС И ХВС в многоквартирных домах, 
находящихся на обслуживании в ООО УК ЖКХ "Управдом"</t>
  </si>
  <si>
    <t>за</t>
  </si>
  <si>
    <t xml:space="preserve">  1a</t>
  </si>
  <si>
    <t xml:space="preserve">  1б</t>
  </si>
  <si>
    <t xml:space="preserve">  3</t>
  </si>
  <si>
    <t>-</t>
  </si>
  <si>
    <t>Карачарово пос.(У)</t>
  </si>
  <si>
    <t>Ноябрь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</si>
</sst>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0"/>
    <numFmt numFmtId="167" formatCode="0.000"/>
    <numFmt numFmtId="168" formatCode="#0"/>
    <numFmt numFmtId="169" formatCode="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8" fillId="0" borderId="10" xfId="105" applyFont="1" applyFill="1" applyBorder="1" applyAlignment="1">
      <alignment horizontal="center" vertical="center" wrapText="1"/>
      <protection/>
    </xf>
    <xf numFmtId="0" fontId="8" fillId="0" borderId="10" xfId="276" applyNumberFormat="1" applyFont="1" applyFill="1" applyBorder="1" applyAlignment="1">
      <alignment horizontal="center" vertical="center" wrapText="1"/>
      <protection/>
    </xf>
    <xf numFmtId="0" fontId="8" fillId="0" borderId="10" xfId="275" applyNumberFormat="1" applyFont="1" applyFill="1" applyBorder="1" applyAlignment="1">
      <alignment horizontal="center" vertical="center" wrapText="1"/>
      <protection/>
    </xf>
    <xf numFmtId="0" fontId="9" fillId="0" borderId="10" xfId="10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105" applyFont="1" applyFill="1" applyBorder="1" applyAlignment="1">
      <alignment horizontal="center" wrapText="1"/>
      <protection/>
    </xf>
    <xf numFmtId="0" fontId="10" fillId="0" borderId="11" xfId="105" applyFont="1" applyFill="1" applyBorder="1" applyAlignment="1">
      <alignment horizontal="center" wrapText="1"/>
      <protection/>
    </xf>
    <xf numFmtId="0" fontId="11" fillId="0" borderId="12" xfId="250" applyFont="1" applyFill="1" applyBorder="1">
      <alignment/>
      <protection/>
    </xf>
    <xf numFmtId="0" fontId="11" fillId="0" borderId="12" xfId="250" applyFont="1" applyFill="1" applyBorder="1" applyAlignment="1">
      <alignment horizontal="center"/>
      <protection/>
    </xf>
    <xf numFmtId="0" fontId="11" fillId="0" borderId="13" xfId="250" applyFont="1" applyFill="1" applyBorder="1">
      <alignment/>
      <protection/>
    </xf>
    <xf numFmtId="0" fontId="11" fillId="0" borderId="13" xfId="250" applyFont="1" applyFill="1" applyBorder="1" applyAlignment="1">
      <alignment horizontal="center"/>
      <protection/>
    </xf>
    <xf numFmtId="0" fontId="11" fillId="0" borderId="10" xfId="250" applyFont="1" applyFill="1" applyBorder="1">
      <alignment/>
      <protection/>
    </xf>
    <xf numFmtId="0" fontId="11" fillId="0" borderId="10" xfId="250" applyFont="1" applyFill="1" applyBorder="1" applyAlignment="1">
      <alignment horizontal="center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4" fontId="11" fillId="0" borderId="12" xfId="135" applyNumberFormat="1" applyFont="1" applyFill="1" applyBorder="1">
      <alignment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2" xfId="240" applyFont="1" applyFill="1" applyBorder="1">
      <alignment/>
      <protection/>
    </xf>
    <xf numFmtId="0" fontId="11" fillId="0" borderId="12" xfId="240" applyFont="1" applyFill="1" applyBorder="1" applyAlignment="1">
      <alignment horizontal="center"/>
      <protection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2" fontId="4" fillId="0" borderId="10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8" fillId="0" borderId="16" xfId="92" applyNumberFormat="1" applyFont="1" applyFill="1" applyBorder="1" applyAlignment="1" applyProtection="1">
      <alignment horizontal="right" shrinkToFit="1"/>
      <protection/>
    </xf>
    <xf numFmtId="2" fontId="8" fillId="0" borderId="16" xfId="92" applyNumberFormat="1" applyFont="1" applyFill="1" applyBorder="1" applyAlignment="1" applyProtection="1">
      <alignment horizontal="right" shrinkToFit="1"/>
      <protection/>
    </xf>
    <xf numFmtId="0" fontId="46" fillId="0" borderId="10" xfId="0" applyFont="1" applyFill="1" applyBorder="1" applyAlignment="1">
      <alignment/>
    </xf>
    <xf numFmtId="0" fontId="46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2" fontId="46" fillId="0" borderId="0" xfId="0" applyNumberFormat="1" applyFont="1" applyFill="1" applyAlignment="1">
      <alignment/>
    </xf>
    <xf numFmtId="2" fontId="8" fillId="0" borderId="0" xfId="87" applyNumberFormat="1" applyFont="1" applyFill="1" applyAlignment="1">
      <alignment shrinkToFit="1"/>
      <protection/>
    </xf>
    <xf numFmtId="2" fontId="8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/>
    </xf>
    <xf numFmtId="169" fontId="8" fillId="0" borderId="10" xfId="9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>
      <alignment horizontal="center"/>
    </xf>
  </cellXfs>
  <cellStyles count="2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0" xfId="55"/>
    <cellStyle name="Обычный 101" xfId="56"/>
    <cellStyle name="Обычный 102" xfId="57"/>
    <cellStyle name="Обычный 103" xfId="58"/>
    <cellStyle name="Обычный 104" xfId="59"/>
    <cellStyle name="Обычный 105" xfId="60"/>
    <cellStyle name="Обычный 107" xfId="61"/>
    <cellStyle name="Обычный 108" xfId="62"/>
    <cellStyle name="Обычный 109" xfId="63"/>
    <cellStyle name="Обычный 11" xfId="64"/>
    <cellStyle name="Обычный 12" xfId="65"/>
    <cellStyle name="Обычный 13" xfId="66"/>
    <cellStyle name="Обычный 134" xfId="67"/>
    <cellStyle name="Обычный 136" xfId="68"/>
    <cellStyle name="Обычный 137" xfId="69"/>
    <cellStyle name="Обычный 138" xfId="70"/>
    <cellStyle name="Обычный 14" xfId="71"/>
    <cellStyle name="Обычный 143" xfId="72"/>
    <cellStyle name="Обычный 147" xfId="73"/>
    <cellStyle name="Обычный 148" xfId="74"/>
    <cellStyle name="Обычный 149" xfId="75"/>
    <cellStyle name="Обычный 15" xfId="76"/>
    <cellStyle name="Обычный 15 2" xfId="77"/>
    <cellStyle name="Обычный 15 3" xfId="78"/>
    <cellStyle name="Обычный 15 4" xfId="79"/>
    <cellStyle name="Обычный 15 5" xfId="80"/>
    <cellStyle name="Обычный 15 6" xfId="81"/>
    <cellStyle name="Обычный 15 7" xfId="82"/>
    <cellStyle name="Обычный 15 8" xfId="83"/>
    <cellStyle name="Обычный 15 9" xfId="84"/>
    <cellStyle name="Обычный 151" xfId="85"/>
    <cellStyle name="Обычный 152" xfId="86"/>
    <cellStyle name="Обычный 153" xfId="87"/>
    <cellStyle name="Обычный 154" xfId="88"/>
    <cellStyle name="Обычный 155" xfId="89"/>
    <cellStyle name="Обычный 156" xfId="90"/>
    <cellStyle name="Обычный 157" xfId="91"/>
    <cellStyle name="Обычный 159" xfId="92"/>
    <cellStyle name="Обычный 16" xfId="93"/>
    <cellStyle name="Обычный 16 2" xfId="94"/>
    <cellStyle name="Обычный 16 3" xfId="95"/>
    <cellStyle name="Обычный 17" xfId="96"/>
    <cellStyle name="Обычный 17 2" xfId="97"/>
    <cellStyle name="Обычный 17 3" xfId="98"/>
    <cellStyle name="Обычный 18" xfId="99"/>
    <cellStyle name="Обычный 18 2" xfId="100"/>
    <cellStyle name="Обычный 18 3" xfId="101"/>
    <cellStyle name="Обычный 19" xfId="102"/>
    <cellStyle name="Обычный 19 2" xfId="103"/>
    <cellStyle name="Обычный 19 3" xfId="104"/>
    <cellStyle name="Обычный 2" xfId="105"/>
    <cellStyle name="Обычный 2 2" xfId="106"/>
    <cellStyle name="Обычный 2 3" xfId="107"/>
    <cellStyle name="Обычный 2 4" xfId="108"/>
    <cellStyle name="Обычный 2 5" xfId="109"/>
    <cellStyle name="Обычный 20" xfId="110"/>
    <cellStyle name="Обычный 20 2" xfId="111"/>
    <cellStyle name="Обычный 20 3" xfId="112"/>
    <cellStyle name="Обычный 21" xfId="113"/>
    <cellStyle name="Обычный 21 2" xfId="114"/>
    <cellStyle name="Обычный 21 3" xfId="115"/>
    <cellStyle name="Обычный 22" xfId="116"/>
    <cellStyle name="Обычный 22 2" xfId="117"/>
    <cellStyle name="Обычный 22 3" xfId="118"/>
    <cellStyle name="Обычный 23" xfId="119"/>
    <cellStyle name="Обычный 23 2" xfId="120"/>
    <cellStyle name="Обычный 23 3" xfId="121"/>
    <cellStyle name="Обычный 24" xfId="122"/>
    <cellStyle name="Обычный 24 2" xfId="123"/>
    <cellStyle name="Обычный 24 3" xfId="124"/>
    <cellStyle name="Обычный 25" xfId="125"/>
    <cellStyle name="Обычный 25 2" xfId="126"/>
    <cellStyle name="Обычный 25 3" xfId="127"/>
    <cellStyle name="Обычный 26" xfId="128"/>
    <cellStyle name="Обычный 26 2" xfId="129"/>
    <cellStyle name="Обычный 26 3" xfId="130"/>
    <cellStyle name="Обычный 27" xfId="131"/>
    <cellStyle name="Обычный 28" xfId="132"/>
    <cellStyle name="Обычный 29" xfId="133"/>
    <cellStyle name="Обычный 3" xfId="134"/>
    <cellStyle name="Обычный 3 2" xfId="135"/>
    <cellStyle name="Обычный 3 3" xfId="136"/>
    <cellStyle name="Обычный 3 4" xfId="137"/>
    <cellStyle name="Обычный 3 5" xfId="138"/>
    <cellStyle name="Обычный 30" xfId="139"/>
    <cellStyle name="Обычный 31" xfId="140"/>
    <cellStyle name="Обычный 32" xfId="141"/>
    <cellStyle name="Обычный 33" xfId="142"/>
    <cellStyle name="Обычный 34" xfId="143"/>
    <cellStyle name="Обычный 35" xfId="144"/>
    <cellStyle name="Обычный 36" xfId="145"/>
    <cellStyle name="Обычный 37" xfId="146"/>
    <cellStyle name="Обычный 38" xfId="147"/>
    <cellStyle name="Обычный 38 2" xfId="148"/>
    <cellStyle name="Обычный 38 3" xfId="149"/>
    <cellStyle name="Обычный 38 4" xfId="150"/>
    <cellStyle name="Обычный 38 5" xfId="151"/>
    <cellStyle name="Обычный 38 6" xfId="152"/>
    <cellStyle name="Обычный 39" xfId="153"/>
    <cellStyle name="Обычный 39 2" xfId="154"/>
    <cellStyle name="Обычный 39 3" xfId="155"/>
    <cellStyle name="Обычный 39 4" xfId="156"/>
    <cellStyle name="Обычный 39 5" xfId="157"/>
    <cellStyle name="Обычный 39 6" xfId="158"/>
    <cellStyle name="Обычный 4" xfId="159"/>
    <cellStyle name="Обычный 4 2" xfId="160"/>
    <cellStyle name="Обычный 4 3" xfId="161"/>
    <cellStyle name="Обычный 40" xfId="162"/>
    <cellStyle name="Обычный 40 2" xfId="163"/>
    <cellStyle name="Обычный 40 3" xfId="164"/>
    <cellStyle name="Обычный 41" xfId="165"/>
    <cellStyle name="Обычный 41 2" xfId="166"/>
    <cellStyle name="Обычный 41 3" xfId="167"/>
    <cellStyle name="Обычный 42" xfId="168"/>
    <cellStyle name="Обычный 42 2" xfId="169"/>
    <cellStyle name="Обычный 42 3" xfId="170"/>
    <cellStyle name="Обычный 43" xfId="171"/>
    <cellStyle name="Обычный 43 2" xfId="172"/>
    <cellStyle name="Обычный 43 3" xfId="173"/>
    <cellStyle name="Обычный 44" xfId="174"/>
    <cellStyle name="Обычный 44 2" xfId="175"/>
    <cellStyle name="Обычный 44 3" xfId="176"/>
    <cellStyle name="Обычный 45" xfId="177"/>
    <cellStyle name="Обычный 45 2" xfId="178"/>
    <cellStyle name="Обычный 45 3" xfId="179"/>
    <cellStyle name="Обычный 46" xfId="180"/>
    <cellStyle name="Обычный 46 2" xfId="181"/>
    <cellStyle name="Обычный 46 3" xfId="182"/>
    <cellStyle name="Обычный 47" xfId="183"/>
    <cellStyle name="Обычный 47 2" xfId="184"/>
    <cellStyle name="Обычный 47 3" xfId="185"/>
    <cellStyle name="Обычный 48" xfId="186"/>
    <cellStyle name="Обычный 48 2" xfId="187"/>
    <cellStyle name="Обычный 48 3" xfId="188"/>
    <cellStyle name="Обычный 48 4" xfId="189"/>
    <cellStyle name="Обычный 49" xfId="190"/>
    <cellStyle name="Обычный 5" xfId="191"/>
    <cellStyle name="Обычный 5 10" xfId="192"/>
    <cellStyle name="Обычный 5 11" xfId="193"/>
    <cellStyle name="Обычный 5 12" xfId="194"/>
    <cellStyle name="Обычный 5 13" xfId="195"/>
    <cellStyle name="Обычный 5 2" xfId="196"/>
    <cellStyle name="Обычный 5 3" xfId="197"/>
    <cellStyle name="Обычный 5 4" xfId="198"/>
    <cellStyle name="Обычный 5 5" xfId="199"/>
    <cellStyle name="Обычный 5 6" xfId="200"/>
    <cellStyle name="Обычный 5 7" xfId="201"/>
    <cellStyle name="Обычный 5 8" xfId="202"/>
    <cellStyle name="Обычный 5 9" xfId="203"/>
    <cellStyle name="Обычный 50" xfId="204"/>
    <cellStyle name="Обычный 51" xfId="205"/>
    <cellStyle name="Обычный 52" xfId="206"/>
    <cellStyle name="Обычный 53" xfId="207"/>
    <cellStyle name="Обычный 54" xfId="208"/>
    <cellStyle name="Обычный 55" xfId="209"/>
    <cellStyle name="Обычный 56" xfId="210"/>
    <cellStyle name="Обычный 57" xfId="211"/>
    <cellStyle name="Обычный 58" xfId="212"/>
    <cellStyle name="Обычный 59" xfId="213"/>
    <cellStyle name="Обычный 6" xfId="214"/>
    <cellStyle name="Обычный 6 2" xfId="215"/>
    <cellStyle name="Обычный 6 3" xfId="216"/>
    <cellStyle name="Обычный 60" xfId="217"/>
    <cellStyle name="Обычный 60 2" xfId="218"/>
    <cellStyle name="Обычный 60 3" xfId="219"/>
    <cellStyle name="Обычный 60 4" xfId="220"/>
    <cellStyle name="Обычный 60 5" xfId="221"/>
    <cellStyle name="Обычный 60 6" xfId="222"/>
    <cellStyle name="Обычный 61" xfId="223"/>
    <cellStyle name="Обычный 61 2" xfId="224"/>
    <cellStyle name="Обычный 61 3" xfId="225"/>
    <cellStyle name="Обычный 61 4" xfId="226"/>
    <cellStyle name="Обычный 61 5" xfId="227"/>
    <cellStyle name="Обычный 61 6" xfId="228"/>
    <cellStyle name="Обычный 62" xfId="229"/>
    <cellStyle name="Обычный 62 2" xfId="230"/>
    <cellStyle name="Обычный 62 3" xfId="231"/>
    <cellStyle name="Обычный 62 4" xfId="232"/>
    <cellStyle name="Обычный 62 5" xfId="233"/>
    <cellStyle name="Обычный 62 6" xfId="234"/>
    <cellStyle name="Обычный 63" xfId="235"/>
    <cellStyle name="Обычный 64" xfId="236"/>
    <cellStyle name="Обычный 65" xfId="237"/>
    <cellStyle name="Обычный 66" xfId="238"/>
    <cellStyle name="Обычный 67" xfId="239"/>
    <cellStyle name="Обычный 68" xfId="240"/>
    <cellStyle name="Обычный 69" xfId="241"/>
    <cellStyle name="Обычный 7" xfId="242"/>
    <cellStyle name="Обычный 7 2" xfId="243"/>
    <cellStyle name="Обычный 7 3" xfId="244"/>
    <cellStyle name="Обычный 70" xfId="245"/>
    <cellStyle name="Обычный 71" xfId="246"/>
    <cellStyle name="Обычный 72" xfId="247"/>
    <cellStyle name="Обычный 73" xfId="248"/>
    <cellStyle name="Обычный 74" xfId="249"/>
    <cellStyle name="Обычный 75" xfId="250"/>
    <cellStyle name="Обычный 76" xfId="251"/>
    <cellStyle name="Обычный 77" xfId="252"/>
    <cellStyle name="Обычный 78" xfId="253"/>
    <cellStyle name="Обычный 79" xfId="254"/>
    <cellStyle name="Обычный 8" xfId="255"/>
    <cellStyle name="Обычный 8 2" xfId="256"/>
    <cellStyle name="Обычный 8 3" xfId="257"/>
    <cellStyle name="Обычный 80" xfId="258"/>
    <cellStyle name="Обычный 81" xfId="259"/>
    <cellStyle name="Обычный 82" xfId="260"/>
    <cellStyle name="Обычный 83" xfId="261"/>
    <cellStyle name="Обычный 84" xfId="262"/>
    <cellStyle name="Обычный 85" xfId="263"/>
    <cellStyle name="Обычный 86" xfId="264"/>
    <cellStyle name="Обычный 87" xfId="265"/>
    <cellStyle name="Обычный 88" xfId="266"/>
    <cellStyle name="Обычный 89" xfId="267"/>
    <cellStyle name="Обычный 9" xfId="268"/>
    <cellStyle name="Обычный 9 2" xfId="269"/>
    <cellStyle name="Обычный 9 3" xfId="270"/>
    <cellStyle name="Обычный 90" xfId="271"/>
    <cellStyle name="Обычный 91" xfId="272"/>
    <cellStyle name="Обычный 92" xfId="273"/>
    <cellStyle name="Обычный 93" xfId="274"/>
    <cellStyle name="Обычный 94" xfId="275"/>
    <cellStyle name="Обычный 95" xfId="276"/>
    <cellStyle name="Обычный 97" xfId="277"/>
    <cellStyle name="Обычный 99" xfId="278"/>
    <cellStyle name="Плохой" xfId="279"/>
    <cellStyle name="Пояснение" xfId="280"/>
    <cellStyle name="Примечание" xfId="281"/>
    <cellStyle name="Percent" xfId="282"/>
    <cellStyle name="Связанная ячейка" xfId="283"/>
    <cellStyle name="Текст предупреждения" xfId="284"/>
    <cellStyle name="Comma" xfId="285"/>
    <cellStyle name="Comma [0]" xfId="286"/>
    <cellStyle name="Хороший" xfId="2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PageLayoutView="0" workbookViewId="0" topLeftCell="A1">
      <selection activeCell="P1" sqref="P1"/>
    </sheetView>
  </sheetViews>
  <sheetFormatPr defaultColWidth="9.140625" defaultRowHeight="15"/>
  <cols>
    <col min="1" max="1" width="17.57421875" style="1" customWidth="1"/>
    <col min="2" max="2" width="5.7109375" style="1" customWidth="1"/>
    <col min="3" max="3" width="5.140625" style="2" customWidth="1"/>
    <col min="4" max="4" width="5.7109375" style="2" customWidth="1"/>
    <col min="5" max="7" width="5.7109375" style="1" customWidth="1"/>
    <col min="8" max="8" width="7.28125" style="1" customWidth="1"/>
    <col min="9" max="9" width="7.8515625" style="1" customWidth="1"/>
    <col min="10" max="10" width="9.7109375" style="1" customWidth="1"/>
    <col min="11" max="11" width="8.140625" style="1" customWidth="1"/>
    <col min="12" max="12" width="8.28125" style="1" customWidth="1"/>
    <col min="13" max="13" width="6.8515625" style="1" customWidth="1"/>
    <col min="14" max="14" width="7.8515625" style="1" customWidth="1"/>
    <col min="15" max="15" width="6.8515625" style="1" customWidth="1"/>
    <col min="16" max="16" width="8.28125" style="1" customWidth="1"/>
    <col min="17" max="17" width="0.13671875" style="1" customWidth="1"/>
    <col min="18" max="18" width="0.13671875" style="1" hidden="1" customWidth="1"/>
    <col min="19" max="19" width="8.140625" style="1" customWidth="1"/>
    <col min="20" max="20" width="6.140625" style="1" customWidth="1"/>
    <col min="21" max="21" width="5.140625" style="1" customWidth="1"/>
    <col min="22" max="22" width="7.140625" style="1" customWidth="1"/>
    <col min="23" max="23" width="8.57421875" style="1" customWidth="1"/>
    <col min="24" max="24" width="9.57421875" style="1" customWidth="1"/>
    <col min="25" max="25" width="8.140625" style="1" customWidth="1"/>
    <col min="26" max="26" width="8.28125" style="1" customWidth="1"/>
    <col min="27" max="16384" width="9.140625" style="1" customWidth="1"/>
  </cols>
  <sheetData>
    <row r="1" spans="1:26" ht="47.2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4" t="s">
        <v>42</v>
      </c>
      <c r="L1" s="28" t="s">
        <v>48</v>
      </c>
      <c r="M1" s="3">
        <v>2016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4" spans="1:26" ht="73.5" customHeight="1">
      <c r="A4" s="7" t="s">
        <v>0</v>
      </c>
      <c r="B4" s="7" t="s">
        <v>1</v>
      </c>
      <c r="C4" s="8" t="s">
        <v>2</v>
      </c>
      <c r="D4" s="8" t="s">
        <v>3</v>
      </c>
      <c r="E4" s="9" t="s">
        <v>37</v>
      </c>
      <c r="F4" s="9" t="s">
        <v>3</v>
      </c>
      <c r="G4" s="21" t="s">
        <v>38</v>
      </c>
      <c r="H4" s="12" t="s">
        <v>31</v>
      </c>
      <c r="I4" s="10" t="s">
        <v>33</v>
      </c>
      <c r="J4" s="7" t="s">
        <v>40</v>
      </c>
      <c r="K4" s="10" t="s">
        <v>32</v>
      </c>
      <c r="L4" s="7" t="s">
        <v>39</v>
      </c>
      <c r="M4" s="11" t="s">
        <v>34</v>
      </c>
      <c r="N4" s="12" t="s">
        <v>28</v>
      </c>
      <c r="O4" s="11" t="s">
        <v>35</v>
      </c>
      <c r="P4" s="12" t="s">
        <v>22</v>
      </c>
      <c r="Q4" s="12"/>
      <c r="R4" s="12"/>
      <c r="S4" s="12" t="s">
        <v>21</v>
      </c>
      <c r="T4" s="12" t="s">
        <v>23</v>
      </c>
      <c r="U4" s="12" t="s">
        <v>30</v>
      </c>
      <c r="V4" s="12" t="s">
        <v>36</v>
      </c>
      <c r="W4" s="11" t="s">
        <v>24</v>
      </c>
      <c r="X4" s="11" t="s">
        <v>25</v>
      </c>
      <c r="Y4" s="11" t="s">
        <v>26</v>
      </c>
      <c r="Z4" s="11" t="s">
        <v>27</v>
      </c>
    </row>
    <row r="5" spans="1:26" ht="15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4">
        <v>26</v>
      </c>
    </row>
    <row r="6" spans="1:26" ht="17.25" customHeight="1">
      <c r="A6" s="15" t="s">
        <v>4</v>
      </c>
      <c r="B6" s="16" t="s">
        <v>5</v>
      </c>
      <c r="C6" s="36">
        <v>312</v>
      </c>
      <c r="D6" s="36">
        <v>280</v>
      </c>
      <c r="E6" s="36">
        <v>303</v>
      </c>
      <c r="F6" s="36">
        <v>273</v>
      </c>
      <c r="G6" s="50">
        <f aca="true" t="shared" si="0" ref="G6:G28">C6-E6</f>
        <v>9</v>
      </c>
      <c r="H6" s="27">
        <v>97.02</v>
      </c>
      <c r="I6" s="37">
        <v>528.73</v>
      </c>
      <c r="J6" s="22">
        <f aca="true" t="shared" si="1" ref="J6:J28">I6*H6</f>
        <v>51297.3846</v>
      </c>
      <c r="K6" s="37">
        <v>705.12</v>
      </c>
      <c r="L6" s="22">
        <f>K6*15.67</f>
        <v>11049.2304</v>
      </c>
      <c r="M6" s="42">
        <v>1152</v>
      </c>
      <c r="N6" s="38">
        <f>M6*15.67</f>
        <v>18051.84</v>
      </c>
      <c r="O6" s="26">
        <v>31</v>
      </c>
      <c r="P6" s="43">
        <f>O6*1344.53</f>
        <v>41680.43</v>
      </c>
      <c r="Q6" s="38">
        <v>2.86</v>
      </c>
      <c r="R6" s="38">
        <v>4.04</v>
      </c>
      <c r="S6" s="49">
        <v>9304.8</v>
      </c>
      <c r="T6" s="38">
        <v>1725.8</v>
      </c>
      <c r="U6" s="38">
        <v>0.03</v>
      </c>
      <c r="V6" s="38">
        <v>0.00557</v>
      </c>
      <c r="W6" s="43">
        <f>T6*U6*15.67</f>
        <v>811.2985799999999</v>
      </c>
      <c r="X6" s="43">
        <f aca="true" t="shared" si="2" ref="X6:X28">T6*U6*H6</f>
        <v>5023.113479999999</v>
      </c>
      <c r="Y6" s="30">
        <v>5.66</v>
      </c>
      <c r="Z6" s="29">
        <v>4</v>
      </c>
    </row>
    <row r="7" spans="1:26" ht="17.25" customHeight="1">
      <c r="A7" s="15" t="s">
        <v>4</v>
      </c>
      <c r="B7" s="16" t="s">
        <v>29</v>
      </c>
      <c r="C7" s="36">
        <v>48</v>
      </c>
      <c r="D7" s="36">
        <v>37</v>
      </c>
      <c r="E7" s="36">
        <v>48</v>
      </c>
      <c r="F7" s="36">
        <v>37</v>
      </c>
      <c r="G7" s="39">
        <v>0</v>
      </c>
      <c r="H7" s="27">
        <v>141.58</v>
      </c>
      <c r="I7" s="37">
        <v>119.61</v>
      </c>
      <c r="J7" s="22">
        <f t="shared" si="1"/>
        <v>16934.3838</v>
      </c>
      <c r="K7" s="37">
        <v>176.3</v>
      </c>
      <c r="L7" s="22">
        <f aca="true" t="shared" si="3" ref="L7:L28">K7*15.67</f>
        <v>2762.621</v>
      </c>
      <c r="M7" s="42">
        <v>217</v>
      </c>
      <c r="N7" s="38">
        <f aca="true" t="shared" si="4" ref="N7:N28">M7*15.67</f>
        <v>3400.39</v>
      </c>
      <c r="O7" s="26">
        <v>9.46</v>
      </c>
      <c r="P7" s="43">
        <f aca="true" t="shared" si="5" ref="P7:P28">O7*1344.53</f>
        <v>12719.2538</v>
      </c>
      <c r="Q7" s="38">
        <v>2.86</v>
      </c>
      <c r="R7" s="38">
        <v>4.04</v>
      </c>
      <c r="S7" s="49">
        <v>2905.2</v>
      </c>
      <c r="T7" s="38">
        <v>515.9</v>
      </c>
      <c r="U7" s="38">
        <v>0.03</v>
      </c>
      <c r="V7" s="38">
        <f>T7*U7/S7</f>
        <v>0.005327344072697232</v>
      </c>
      <c r="W7" s="43">
        <f aca="true" t="shared" si="6" ref="W7:W28">T7*U7*15.67</f>
        <v>242.52459</v>
      </c>
      <c r="X7" s="43">
        <f t="shared" si="2"/>
        <v>2191.23366</v>
      </c>
      <c r="Y7" s="31" t="s">
        <v>46</v>
      </c>
      <c r="Z7" s="48" t="s">
        <v>46</v>
      </c>
    </row>
    <row r="8" spans="1:26" ht="17.25" customHeight="1">
      <c r="A8" s="15" t="s">
        <v>4</v>
      </c>
      <c r="B8" s="16" t="s">
        <v>6</v>
      </c>
      <c r="C8" s="36">
        <v>316</v>
      </c>
      <c r="D8" s="36">
        <v>266</v>
      </c>
      <c r="E8" s="36">
        <v>316</v>
      </c>
      <c r="F8" s="36">
        <v>266</v>
      </c>
      <c r="G8" s="39">
        <v>0</v>
      </c>
      <c r="H8" s="27">
        <v>100.39</v>
      </c>
      <c r="I8" s="37">
        <v>676.12</v>
      </c>
      <c r="J8" s="22">
        <f t="shared" si="1"/>
        <v>67875.6868</v>
      </c>
      <c r="K8" s="37">
        <v>1034.03</v>
      </c>
      <c r="L8" s="22">
        <f t="shared" si="3"/>
        <v>16203.2501</v>
      </c>
      <c r="M8" s="23">
        <v>1110</v>
      </c>
      <c r="N8" s="38">
        <f t="shared" si="4"/>
        <v>17393.7</v>
      </c>
      <c r="O8" s="26">
        <v>66.85</v>
      </c>
      <c r="P8" s="43">
        <f t="shared" si="5"/>
        <v>89881.8305</v>
      </c>
      <c r="Q8" s="38">
        <v>2.86</v>
      </c>
      <c r="R8" s="38">
        <v>4.04</v>
      </c>
      <c r="S8" s="49">
        <v>9719.9</v>
      </c>
      <c r="T8" s="38">
        <v>1698</v>
      </c>
      <c r="U8" s="38">
        <v>0.03</v>
      </c>
      <c r="V8" s="38">
        <v>0.00524</v>
      </c>
      <c r="W8" s="43">
        <f t="shared" si="6"/>
        <v>798.2298</v>
      </c>
      <c r="X8" s="43">
        <f t="shared" si="2"/>
        <v>5113.866599999999</v>
      </c>
      <c r="Y8" s="31" t="s">
        <v>46</v>
      </c>
      <c r="Z8" s="48" t="s">
        <v>46</v>
      </c>
    </row>
    <row r="9" spans="1:26" ht="17.25" customHeight="1">
      <c r="A9" s="15" t="s">
        <v>4</v>
      </c>
      <c r="B9" s="16" t="s">
        <v>7</v>
      </c>
      <c r="C9" s="36">
        <v>214</v>
      </c>
      <c r="D9" s="36">
        <v>186</v>
      </c>
      <c r="E9" s="36">
        <v>206</v>
      </c>
      <c r="F9" s="36">
        <v>179</v>
      </c>
      <c r="G9" s="39">
        <f t="shared" si="0"/>
        <v>8</v>
      </c>
      <c r="H9" s="27">
        <v>130.12</v>
      </c>
      <c r="I9" s="37">
        <v>455.98</v>
      </c>
      <c r="J9" s="22">
        <f t="shared" si="1"/>
        <v>59332.117600000005</v>
      </c>
      <c r="K9" s="37">
        <v>498.14</v>
      </c>
      <c r="L9" s="22">
        <f t="shared" si="3"/>
        <v>7805.8538</v>
      </c>
      <c r="M9" s="23">
        <v>846</v>
      </c>
      <c r="N9" s="38">
        <f t="shared" si="4"/>
        <v>13256.82</v>
      </c>
      <c r="O9" s="26">
        <v>57.29</v>
      </c>
      <c r="P9" s="43">
        <f t="shared" si="5"/>
        <v>77028.1237</v>
      </c>
      <c r="Q9" s="38">
        <v>2.86</v>
      </c>
      <c r="R9" s="38">
        <v>4.04</v>
      </c>
      <c r="S9" s="49">
        <v>6610</v>
      </c>
      <c r="T9" s="38">
        <v>825.7</v>
      </c>
      <c r="U9" s="38">
        <v>0.03</v>
      </c>
      <c r="V9" s="38">
        <v>0.00375</v>
      </c>
      <c r="W9" s="43">
        <f t="shared" si="6"/>
        <v>388.16157</v>
      </c>
      <c r="X9" s="43">
        <f t="shared" si="2"/>
        <v>3223.2025200000003</v>
      </c>
      <c r="Y9" s="30">
        <v>5.66</v>
      </c>
      <c r="Z9" s="29">
        <v>4</v>
      </c>
    </row>
    <row r="10" spans="1:26" ht="17.25" customHeight="1">
      <c r="A10" s="15" t="s">
        <v>8</v>
      </c>
      <c r="B10" s="16" t="s">
        <v>7</v>
      </c>
      <c r="C10" s="36">
        <v>274</v>
      </c>
      <c r="D10" s="36">
        <v>280</v>
      </c>
      <c r="E10" s="36">
        <v>260</v>
      </c>
      <c r="F10" s="36">
        <v>266</v>
      </c>
      <c r="G10" s="39">
        <f t="shared" si="0"/>
        <v>14</v>
      </c>
      <c r="H10" s="27">
        <v>101.41</v>
      </c>
      <c r="I10" s="37">
        <v>290.46</v>
      </c>
      <c r="J10" s="22">
        <f t="shared" si="1"/>
        <v>29455.5486</v>
      </c>
      <c r="K10" s="37">
        <v>636.21</v>
      </c>
      <c r="L10" s="22">
        <f t="shared" si="3"/>
        <v>9969.4107</v>
      </c>
      <c r="M10" s="23">
        <v>1093</v>
      </c>
      <c r="N10" s="38">
        <f t="shared" si="4"/>
        <v>17127.31</v>
      </c>
      <c r="O10" s="26">
        <v>29.77</v>
      </c>
      <c r="P10" s="43">
        <f t="shared" si="5"/>
        <v>40026.6581</v>
      </c>
      <c r="Q10" s="40">
        <v>2.8</v>
      </c>
      <c r="R10" s="40">
        <v>3.99</v>
      </c>
      <c r="S10" s="49">
        <v>6341.3</v>
      </c>
      <c r="T10" s="38">
        <v>597.7</v>
      </c>
      <c r="U10" s="38">
        <v>0.03</v>
      </c>
      <c r="V10" s="38">
        <v>0.00283</v>
      </c>
      <c r="W10" s="43">
        <f t="shared" si="6"/>
        <v>280.97877</v>
      </c>
      <c r="X10" s="43">
        <f t="shared" si="2"/>
        <v>1818.38271</v>
      </c>
      <c r="Y10" s="30">
        <v>5.59</v>
      </c>
      <c r="Z10" s="29">
        <v>3.92</v>
      </c>
    </row>
    <row r="11" spans="1:26" ht="17.25" customHeight="1">
      <c r="A11" s="15" t="s">
        <v>8</v>
      </c>
      <c r="B11" s="16" t="s">
        <v>9</v>
      </c>
      <c r="C11" s="36">
        <v>236</v>
      </c>
      <c r="D11" s="36">
        <v>251</v>
      </c>
      <c r="E11" s="36">
        <v>197</v>
      </c>
      <c r="F11" s="36">
        <v>209</v>
      </c>
      <c r="G11" s="39">
        <f t="shared" si="0"/>
        <v>39</v>
      </c>
      <c r="H11" s="27">
        <v>110.94</v>
      </c>
      <c r="I11" s="37">
        <v>244.32</v>
      </c>
      <c r="J11" s="22">
        <f t="shared" si="1"/>
        <v>27104.8608</v>
      </c>
      <c r="K11" s="37">
        <v>497.86</v>
      </c>
      <c r="L11" s="22">
        <f t="shared" si="3"/>
        <v>7801.4662</v>
      </c>
      <c r="M11" s="23">
        <v>906</v>
      </c>
      <c r="N11" s="38">
        <f t="shared" si="4"/>
        <v>14197.02</v>
      </c>
      <c r="O11" s="26">
        <v>28.81</v>
      </c>
      <c r="P11" s="43">
        <f t="shared" si="5"/>
        <v>38735.9093</v>
      </c>
      <c r="Q11" s="38">
        <v>2.86</v>
      </c>
      <c r="R11" s="38">
        <v>4.04</v>
      </c>
      <c r="S11" s="49">
        <v>5983.2</v>
      </c>
      <c r="T11" s="38">
        <v>702.3</v>
      </c>
      <c r="U11" s="38">
        <v>0.03</v>
      </c>
      <c r="V11" s="38">
        <v>0.00352</v>
      </c>
      <c r="W11" s="43">
        <f t="shared" si="6"/>
        <v>330.15123</v>
      </c>
      <c r="X11" s="43">
        <f t="shared" si="2"/>
        <v>2337.39486</v>
      </c>
      <c r="Y11" s="30">
        <v>5.66</v>
      </c>
      <c r="Z11" s="29">
        <v>4</v>
      </c>
    </row>
    <row r="12" spans="1:26" ht="17.25" customHeight="1">
      <c r="A12" s="15" t="s">
        <v>8</v>
      </c>
      <c r="B12" s="16" t="s">
        <v>10</v>
      </c>
      <c r="C12" s="36">
        <v>215</v>
      </c>
      <c r="D12" s="36">
        <v>232</v>
      </c>
      <c r="E12" s="36">
        <v>187</v>
      </c>
      <c r="F12" s="36">
        <v>203</v>
      </c>
      <c r="G12" s="39">
        <f t="shared" si="0"/>
        <v>28</v>
      </c>
      <c r="H12" s="27">
        <v>101.18</v>
      </c>
      <c r="I12" s="37">
        <v>252.84</v>
      </c>
      <c r="J12" s="22">
        <f t="shared" si="1"/>
        <v>25582.3512</v>
      </c>
      <c r="K12" s="37">
        <v>528.74</v>
      </c>
      <c r="L12" s="22">
        <f t="shared" si="3"/>
        <v>8285.3558</v>
      </c>
      <c r="M12" s="23">
        <v>1049</v>
      </c>
      <c r="N12" s="38">
        <f t="shared" si="4"/>
        <v>16437.829999999998</v>
      </c>
      <c r="O12" s="26">
        <v>37.56</v>
      </c>
      <c r="P12" s="43">
        <f t="shared" si="5"/>
        <v>50500.546800000004</v>
      </c>
      <c r="Q12" s="38">
        <v>2.86</v>
      </c>
      <c r="R12" s="38">
        <v>4.04</v>
      </c>
      <c r="S12" s="49">
        <v>5516.7</v>
      </c>
      <c r="T12" s="38">
        <v>777</v>
      </c>
      <c r="U12" s="38">
        <v>0.03</v>
      </c>
      <c r="V12" s="38">
        <v>0.00423</v>
      </c>
      <c r="W12" s="43">
        <f t="shared" si="6"/>
        <v>365.2677</v>
      </c>
      <c r="X12" s="43">
        <f t="shared" si="2"/>
        <v>2358.5058</v>
      </c>
      <c r="Y12" s="30">
        <v>5.66</v>
      </c>
      <c r="Z12" s="29">
        <v>4</v>
      </c>
    </row>
    <row r="13" spans="1:26" ht="17.25" customHeight="1">
      <c r="A13" s="15" t="s">
        <v>8</v>
      </c>
      <c r="B13" s="16" t="s">
        <v>11</v>
      </c>
      <c r="C13" s="36">
        <v>185</v>
      </c>
      <c r="D13" s="36">
        <v>155</v>
      </c>
      <c r="E13" s="36">
        <v>176</v>
      </c>
      <c r="F13" s="36">
        <v>154</v>
      </c>
      <c r="G13" s="39">
        <f t="shared" si="0"/>
        <v>9</v>
      </c>
      <c r="H13" s="27">
        <v>131.06</v>
      </c>
      <c r="I13" s="37">
        <v>333.71</v>
      </c>
      <c r="J13" s="22">
        <f t="shared" si="1"/>
        <v>43736.0326</v>
      </c>
      <c r="K13" s="37">
        <v>454.98</v>
      </c>
      <c r="L13" s="22">
        <f t="shared" si="3"/>
        <v>7129.5366</v>
      </c>
      <c r="M13" s="23">
        <v>914</v>
      </c>
      <c r="N13" s="38">
        <f t="shared" si="4"/>
        <v>14322.38</v>
      </c>
      <c r="O13" s="26">
        <v>22.43</v>
      </c>
      <c r="P13" s="43">
        <f t="shared" si="5"/>
        <v>30157.8079</v>
      </c>
      <c r="Q13" s="38">
        <v>2.86</v>
      </c>
      <c r="R13" s="38">
        <v>4.04</v>
      </c>
      <c r="S13" s="49">
        <v>6784.3</v>
      </c>
      <c r="T13" s="38">
        <v>993.6</v>
      </c>
      <c r="U13" s="38">
        <v>0.03</v>
      </c>
      <c r="V13" s="38">
        <v>0.00439</v>
      </c>
      <c r="W13" s="43">
        <f t="shared" si="6"/>
        <v>467.09136</v>
      </c>
      <c r="X13" s="43">
        <f t="shared" si="2"/>
        <v>3906.63648</v>
      </c>
      <c r="Y13" s="30">
        <v>5.66</v>
      </c>
      <c r="Z13" s="29">
        <v>4</v>
      </c>
    </row>
    <row r="14" spans="1:26" ht="17.25" customHeight="1">
      <c r="A14" s="15" t="s">
        <v>8</v>
      </c>
      <c r="B14" s="16">
        <v>14</v>
      </c>
      <c r="C14" s="36">
        <v>93</v>
      </c>
      <c r="D14" s="36">
        <v>80</v>
      </c>
      <c r="E14" s="36">
        <v>93</v>
      </c>
      <c r="F14" s="36">
        <v>80</v>
      </c>
      <c r="G14" s="39">
        <v>0</v>
      </c>
      <c r="H14" s="27">
        <v>131.06</v>
      </c>
      <c r="I14" s="37">
        <v>166.33</v>
      </c>
      <c r="J14" s="22">
        <f t="shared" si="1"/>
        <v>21799.2098</v>
      </c>
      <c r="K14" s="37">
        <v>270.06</v>
      </c>
      <c r="L14" s="22">
        <f t="shared" si="3"/>
        <v>4231.8402</v>
      </c>
      <c r="M14" s="23">
        <v>473</v>
      </c>
      <c r="N14" s="38">
        <f t="shared" si="4"/>
        <v>7411.91</v>
      </c>
      <c r="O14" s="26">
        <v>22.42</v>
      </c>
      <c r="P14" s="43">
        <f t="shared" si="5"/>
        <v>30144.3626</v>
      </c>
      <c r="Q14" s="38">
        <v>2.86</v>
      </c>
      <c r="R14" s="38">
        <v>4.04</v>
      </c>
      <c r="S14" s="49">
        <v>2993.1</v>
      </c>
      <c r="T14" s="38">
        <v>648.3</v>
      </c>
      <c r="U14" s="38">
        <v>0.03</v>
      </c>
      <c r="V14" s="38">
        <v>0.00655</v>
      </c>
      <c r="W14" s="43">
        <f t="shared" si="6"/>
        <v>304.76583</v>
      </c>
      <c r="X14" s="43">
        <f t="shared" si="2"/>
        <v>2548.9859399999996</v>
      </c>
      <c r="Y14" s="31" t="s">
        <v>46</v>
      </c>
      <c r="Z14" s="48" t="s">
        <v>46</v>
      </c>
    </row>
    <row r="15" spans="1:26" ht="17.25" customHeight="1">
      <c r="A15" s="15" t="s">
        <v>8</v>
      </c>
      <c r="B15" s="16">
        <v>14</v>
      </c>
      <c r="C15" s="36">
        <v>137</v>
      </c>
      <c r="D15" s="36">
        <v>130</v>
      </c>
      <c r="E15" s="36">
        <v>137</v>
      </c>
      <c r="F15" s="36">
        <v>129</v>
      </c>
      <c r="G15" s="39">
        <v>0</v>
      </c>
      <c r="H15" s="27">
        <v>131.06</v>
      </c>
      <c r="I15" s="37">
        <v>189.35</v>
      </c>
      <c r="J15" s="22">
        <f t="shared" si="1"/>
        <v>24816.211</v>
      </c>
      <c r="K15" s="37">
        <v>383</v>
      </c>
      <c r="L15" s="22">
        <f t="shared" si="3"/>
        <v>6001.61</v>
      </c>
      <c r="M15" s="23">
        <v>868</v>
      </c>
      <c r="N15" s="38">
        <f t="shared" si="4"/>
        <v>13601.56</v>
      </c>
      <c r="O15" s="26">
        <v>22.43</v>
      </c>
      <c r="P15" s="43">
        <f t="shared" si="5"/>
        <v>30157.8079</v>
      </c>
      <c r="Q15" s="38">
        <v>2.86</v>
      </c>
      <c r="R15" s="38">
        <v>4.04</v>
      </c>
      <c r="S15" s="49">
        <v>6905</v>
      </c>
      <c r="T15" s="38">
        <v>1453.9</v>
      </c>
      <c r="U15" s="38">
        <v>0.03</v>
      </c>
      <c r="V15" s="38">
        <v>0.00633</v>
      </c>
      <c r="W15" s="43">
        <f t="shared" si="6"/>
        <v>683.4783900000001</v>
      </c>
      <c r="X15" s="43">
        <f t="shared" si="2"/>
        <v>5716.444020000001</v>
      </c>
      <c r="Y15" s="31" t="s">
        <v>46</v>
      </c>
      <c r="Z15" s="48" t="s">
        <v>46</v>
      </c>
    </row>
    <row r="16" spans="1:26" ht="17.25" customHeight="1">
      <c r="A16" s="24" t="s">
        <v>47</v>
      </c>
      <c r="B16" s="25" t="s">
        <v>43</v>
      </c>
      <c r="C16" s="36">
        <v>122</v>
      </c>
      <c r="D16" s="36">
        <v>92</v>
      </c>
      <c r="E16" s="36">
        <v>96</v>
      </c>
      <c r="F16" s="36">
        <v>79</v>
      </c>
      <c r="G16" s="39">
        <f t="shared" si="0"/>
        <v>26</v>
      </c>
      <c r="H16" s="47">
        <v>253.34</v>
      </c>
      <c r="I16" s="37">
        <v>63.73</v>
      </c>
      <c r="J16" s="22">
        <f t="shared" si="1"/>
        <v>16145.358199999999</v>
      </c>
      <c r="K16" s="37">
        <v>95.4</v>
      </c>
      <c r="L16" s="22">
        <f t="shared" si="3"/>
        <v>1494.9180000000001</v>
      </c>
      <c r="M16" s="44">
        <v>330</v>
      </c>
      <c r="N16" s="38">
        <f t="shared" si="4"/>
        <v>5171.1</v>
      </c>
      <c r="O16" s="27">
        <v>25.551</v>
      </c>
      <c r="P16" s="43">
        <f t="shared" si="5"/>
        <v>34354.08603</v>
      </c>
      <c r="Q16" s="38">
        <v>2.8</v>
      </c>
      <c r="R16" s="38">
        <v>3.99</v>
      </c>
      <c r="S16" s="49">
        <v>3497.4</v>
      </c>
      <c r="T16" s="38">
        <v>614.4</v>
      </c>
      <c r="U16" s="38">
        <v>0.03</v>
      </c>
      <c r="V16" s="38">
        <v>0.00527</v>
      </c>
      <c r="W16" s="43">
        <f t="shared" si="6"/>
        <v>288.82944</v>
      </c>
      <c r="X16" s="43">
        <f t="shared" si="2"/>
        <v>4669.5628799999995</v>
      </c>
      <c r="Y16" s="30">
        <v>5.59</v>
      </c>
      <c r="Z16" s="29">
        <v>3.92</v>
      </c>
    </row>
    <row r="17" spans="1:26" ht="17.25" customHeight="1">
      <c r="A17" s="24" t="s">
        <v>47</v>
      </c>
      <c r="B17" s="25" t="s">
        <v>44</v>
      </c>
      <c r="C17" s="36">
        <v>138</v>
      </c>
      <c r="D17" s="36">
        <v>107</v>
      </c>
      <c r="E17" s="36">
        <v>111</v>
      </c>
      <c r="F17" s="36">
        <v>95</v>
      </c>
      <c r="G17" s="39">
        <f t="shared" si="0"/>
        <v>27</v>
      </c>
      <c r="H17" s="47">
        <v>183.18</v>
      </c>
      <c r="I17" s="37">
        <v>166.09</v>
      </c>
      <c r="J17" s="22">
        <f t="shared" si="1"/>
        <v>30424.3662</v>
      </c>
      <c r="K17" s="37">
        <v>372.4</v>
      </c>
      <c r="L17" s="22">
        <f t="shared" si="3"/>
        <v>5835.508</v>
      </c>
      <c r="M17" s="44">
        <v>319</v>
      </c>
      <c r="N17" s="38">
        <f t="shared" si="4"/>
        <v>4998.73</v>
      </c>
      <c r="O17" s="27">
        <v>26.39</v>
      </c>
      <c r="P17" s="43">
        <f t="shared" si="5"/>
        <v>35482.1467</v>
      </c>
      <c r="Q17" s="38">
        <v>2.8</v>
      </c>
      <c r="R17" s="38">
        <v>3.99</v>
      </c>
      <c r="S17" s="49">
        <v>3501.4</v>
      </c>
      <c r="T17" s="38">
        <v>594.6</v>
      </c>
      <c r="U17" s="38">
        <v>0.03</v>
      </c>
      <c r="V17" s="38">
        <v>0.00517</v>
      </c>
      <c r="W17" s="43">
        <f t="shared" si="6"/>
        <v>279.52146</v>
      </c>
      <c r="X17" s="43">
        <f t="shared" si="2"/>
        <v>3267.5648400000005</v>
      </c>
      <c r="Y17" s="30">
        <v>5.59</v>
      </c>
      <c r="Z17" s="29">
        <v>3.92</v>
      </c>
    </row>
    <row r="18" spans="1:28" ht="17.25" customHeight="1">
      <c r="A18" s="24" t="s">
        <v>47</v>
      </c>
      <c r="B18" s="25" t="s">
        <v>45</v>
      </c>
      <c r="C18" s="36">
        <v>41</v>
      </c>
      <c r="D18" s="36">
        <v>27</v>
      </c>
      <c r="E18" s="36">
        <v>39</v>
      </c>
      <c r="F18" s="36">
        <v>26</v>
      </c>
      <c r="G18" s="39">
        <f t="shared" si="0"/>
        <v>2</v>
      </c>
      <c r="H18" s="27">
        <v>85.11</v>
      </c>
      <c r="I18" s="37">
        <v>477.48</v>
      </c>
      <c r="J18" s="22">
        <f t="shared" si="1"/>
        <v>40638.3228</v>
      </c>
      <c r="K18" s="37">
        <v>794.81</v>
      </c>
      <c r="L18" s="22">
        <f t="shared" si="3"/>
        <v>12454.6727</v>
      </c>
      <c r="M18" s="44">
        <v>97</v>
      </c>
      <c r="N18" s="38">
        <f t="shared" si="4"/>
        <v>1519.99</v>
      </c>
      <c r="O18" s="26"/>
      <c r="P18" s="43">
        <f t="shared" si="5"/>
        <v>0</v>
      </c>
      <c r="Q18" s="38">
        <v>2.8</v>
      </c>
      <c r="R18" s="38">
        <v>3.99</v>
      </c>
      <c r="S18" s="49">
        <v>1477.4</v>
      </c>
      <c r="T18" s="38">
        <v>202.8</v>
      </c>
      <c r="U18" s="38">
        <v>0.03</v>
      </c>
      <c r="V18" s="38">
        <v>0.00412</v>
      </c>
      <c r="W18" s="43">
        <f t="shared" si="6"/>
        <v>95.33628</v>
      </c>
      <c r="X18" s="43">
        <f t="shared" si="2"/>
        <v>517.80924</v>
      </c>
      <c r="Y18" s="30">
        <v>5.59</v>
      </c>
      <c r="Z18" s="29">
        <v>3.92</v>
      </c>
      <c r="AA18" s="34"/>
      <c r="AB18" s="35"/>
    </row>
    <row r="19" spans="1:26" ht="17.25" customHeight="1">
      <c r="A19" s="15" t="s">
        <v>12</v>
      </c>
      <c r="B19" s="16" t="s">
        <v>13</v>
      </c>
      <c r="C19" s="36">
        <v>143</v>
      </c>
      <c r="D19" s="36">
        <v>155</v>
      </c>
      <c r="E19" s="36">
        <v>122</v>
      </c>
      <c r="F19" s="36">
        <v>132</v>
      </c>
      <c r="G19" s="39">
        <f t="shared" si="0"/>
        <v>21</v>
      </c>
      <c r="H19" s="27">
        <v>100.23</v>
      </c>
      <c r="I19" s="37">
        <v>288.81</v>
      </c>
      <c r="J19" s="22">
        <f t="shared" si="1"/>
        <v>28947.426300000003</v>
      </c>
      <c r="K19" s="37">
        <v>495.67</v>
      </c>
      <c r="L19" s="22">
        <f t="shared" si="3"/>
        <v>7767.1489</v>
      </c>
      <c r="M19" s="23">
        <v>353</v>
      </c>
      <c r="N19" s="38">
        <f t="shared" si="4"/>
        <v>5531.51</v>
      </c>
      <c r="O19" s="26">
        <v>25.36</v>
      </c>
      <c r="P19" s="43">
        <f t="shared" si="5"/>
        <v>34097.2808</v>
      </c>
      <c r="Q19" s="38">
        <v>2.86</v>
      </c>
      <c r="R19" s="38">
        <v>4.04</v>
      </c>
      <c r="S19" s="49">
        <v>3718.9</v>
      </c>
      <c r="T19" s="38">
        <v>528.4</v>
      </c>
      <c r="U19" s="38">
        <v>0.03</v>
      </c>
      <c r="V19" s="38">
        <v>0.00426</v>
      </c>
      <c r="W19" s="43">
        <f t="shared" si="6"/>
        <v>248.40084</v>
      </c>
      <c r="X19" s="43">
        <f t="shared" si="2"/>
        <v>1588.8459599999999</v>
      </c>
      <c r="Y19" s="30">
        <v>5.6</v>
      </c>
      <c r="Z19" s="29">
        <v>4</v>
      </c>
    </row>
    <row r="20" spans="1:26" ht="17.25" customHeight="1">
      <c r="A20" s="15" t="s">
        <v>12</v>
      </c>
      <c r="B20" s="16" t="s">
        <v>14</v>
      </c>
      <c r="C20" s="36">
        <v>363</v>
      </c>
      <c r="D20" s="36">
        <v>374</v>
      </c>
      <c r="E20" s="36">
        <v>309</v>
      </c>
      <c r="F20" s="36">
        <v>316</v>
      </c>
      <c r="G20" s="39">
        <f t="shared" si="0"/>
        <v>54</v>
      </c>
      <c r="H20" s="27">
        <v>97.02</v>
      </c>
      <c r="I20" s="37">
        <v>0</v>
      </c>
      <c r="J20" s="22">
        <f t="shared" si="1"/>
        <v>0</v>
      </c>
      <c r="K20" s="37">
        <v>0</v>
      </c>
      <c r="L20" s="22">
        <f t="shared" si="3"/>
        <v>0</v>
      </c>
      <c r="M20" s="23">
        <v>977</v>
      </c>
      <c r="N20" s="38">
        <f t="shared" si="4"/>
        <v>15309.59</v>
      </c>
      <c r="O20" s="26">
        <v>8.49</v>
      </c>
      <c r="P20" s="43">
        <f t="shared" si="5"/>
        <v>11415.0597</v>
      </c>
      <c r="Q20" s="38">
        <v>2.86</v>
      </c>
      <c r="R20" s="38">
        <v>4.04</v>
      </c>
      <c r="S20" s="49">
        <v>9275.5</v>
      </c>
      <c r="T20" s="38">
        <v>1475.9</v>
      </c>
      <c r="U20" s="38">
        <v>0.03</v>
      </c>
      <c r="V20" s="38">
        <v>0.00477</v>
      </c>
      <c r="W20" s="43">
        <f t="shared" si="6"/>
        <v>693.82059</v>
      </c>
      <c r="X20" s="43">
        <f t="shared" si="2"/>
        <v>4295.75454</v>
      </c>
      <c r="Y20" s="30">
        <v>5.66</v>
      </c>
      <c r="Z20" s="29">
        <v>4</v>
      </c>
    </row>
    <row r="21" spans="1:26" ht="17.25" customHeight="1">
      <c r="A21" s="15" t="s">
        <v>15</v>
      </c>
      <c r="B21" s="16" t="s">
        <v>6</v>
      </c>
      <c r="C21" s="36">
        <v>236</v>
      </c>
      <c r="D21" s="36">
        <v>245</v>
      </c>
      <c r="E21" s="36">
        <v>223</v>
      </c>
      <c r="F21" s="36">
        <v>231</v>
      </c>
      <c r="G21" s="39">
        <f t="shared" si="0"/>
        <v>13</v>
      </c>
      <c r="H21" s="27">
        <v>94.4</v>
      </c>
      <c r="I21" s="37">
        <v>206.25</v>
      </c>
      <c r="J21" s="22">
        <f t="shared" si="1"/>
        <v>19470</v>
      </c>
      <c r="K21" s="37">
        <v>383.43</v>
      </c>
      <c r="L21" s="22">
        <f t="shared" si="3"/>
        <v>6008.3481</v>
      </c>
      <c r="M21" s="23">
        <v>810</v>
      </c>
      <c r="N21" s="38">
        <f t="shared" si="4"/>
        <v>12692.7</v>
      </c>
      <c r="O21" s="26">
        <v>25.84</v>
      </c>
      <c r="P21" s="43">
        <f t="shared" si="5"/>
        <v>34742.6552</v>
      </c>
      <c r="Q21" s="38">
        <v>2.86</v>
      </c>
      <c r="R21" s="38">
        <v>4.04</v>
      </c>
      <c r="S21" s="49">
        <v>5963</v>
      </c>
      <c r="T21" s="38">
        <v>702.3</v>
      </c>
      <c r="U21" s="38">
        <v>0.03</v>
      </c>
      <c r="V21" s="38">
        <v>0.00353</v>
      </c>
      <c r="W21" s="43">
        <f t="shared" si="6"/>
        <v>330.15123</v>
      </c>
      <c r="X21" s="43">
        <f t="shared" si="2"/>
        <v>1988.9136</v>
      </c>
      <c r="Y21" s="30">
        <v>5.66</v>
      </c>
      <c r="Z21" s="29">
        <v>4</v>
      </c>
    </row>
    <row r="22" spans="1:26" ht="17.25" customHeight="1">
      <c r="A22" s="15" t="s">
        <v>15</v>
      </c>
      <c r="B22" s="16">
        <v>7</v>
      </c>
      <c r="C22" s="36">
        <v>52</v>
      </c>
      <c r="D22" s="36">
        <v>40</v>
      </c>
      <c r="E22" s="36">
        <v>0</v>
      </c>
      <c r="F22" s="36">
        <v>0</v>
      </c>
      <c r="G22" s="39">
        <f t="shared" si="0"/>
        <v>52</v>
      </c>
      <c r="H22" s="27">
        <v>101.51</v>
      </c>
      <c r="I22" s="37">
        <v>336.36</v>
      </c>
      <c r="J22" s="22">
        <f t="shared" si="1"/>
        <v>34143.903600000005</v>
      </c>
      <c r="K22" s="37">
        <v>703.88</v>
      </c>
      <c r="L22" s="22">
        <f t="shared" si="3"/>
        <v>11029.7996</v>
      </c>
      <c r="M22" s="23">
        <v>167</v>
      </c>
      <c r="N22" s="38">
        <f t="shared" si="4"/>
        <v>2616.89</v>
      </c>
      <c r="O22" s="26">
        <v>22.58</v>
      </c>
      <c r="P22" s="43">
        <f t="shared" si="5"/>
        <v>30359.487399999998</v>
      </c>
      <c r="Q22" s="40">
        <v>2.43</v>
      </c>
      <c r="R22" s="40">
        <v>3.61</v>
      </c>
      <c r="S22" s="49">
        <v>665.1</v>
      </c>
      <c r="T22" s="38">
        <v>358.5</v>
      </c>
      <c r="U22" s="38">
        <v>0.029</v>
      </c>
      <c r="V22" s="38">
        <v>0.0157</v>
      </c>
      <c r="W22" s="43">
        <f t="shared" si="6"/>
        <v>162.91315500000002</v>
      </c>
      <c r="X22" s="43">
        <f t="shared" si="2"/>
        <v>1055.348715</v>
      </c>
      <c r="Y22" s="30">
        <v>5.05</v>
      </c>
      <c r="Z22" s="29">
        <v>3.4</v>
      </c>
    </row>
    <row r="23" spans="1:26" ht="17.25" customHeight="1">
      <c r="A23" s="15" t="s">
        <v>15</v>
      </c>
      <c r="B23" s="16" t="s">
        <v>10</v>
      </c>
      <c r="C23" s="36">
        <v>172</v>
      </c>
      <c r="D23" s="36">
        <v>161</v>
      </c>
      <c r="E23" s="36">
        <v>166</v>
      </c>
      <c r="F23" s="36">
        <v>155</v>
      </c>
      <c r="G23" s="39">
        <f t="shared" si="0"/>
        <v>6</v>
      </c>
      <c r="H23" s="27">
        <v>100.14</v>
      </c>
      <c r="I23" s="37">
        <v>90.05</v>
      </c>
      <c r="J23" s="22">
        <f t="shared" si="1"/>
        <v>9017.607</v>
      </c>
      <c r="K23" s="37">
        <v>139.1</v>
      </c>
      <c r="L23" s="22">
        <f t="shared" si="3"/>
        <v>2179.697</v>
      </c>
      <c r="M23" s="23">
        <v>575</v>
      </c>
      <c r="N23" s="38">
        <f t="shared" si="4"/>
        <v>9010.25</v>
      </c>
      <c r="O23" s="26">
        <v>45.63</v>
      </c>
      <c r="P23" s="43">
        <f t="shared" si="5"/>
        <v>61350.903900000005</v>
      </c>
      <c r="Q23" s="40">
        <v>2.8</v>
      </c>
      <c r="R23" s="40">
        <v>3.99</v>
      </c>
      <c r="S23" s="49">
        <v>3322.5</v>
      </c>
      <c r="T23" s="38">
        <v>535.7</v>
      </c>
      <c r="U23" s="38">
        <v>0.03</v>
      </c>
      <c r="V23" s="38">
        <v>0.00484</v>
      </c>
      <c r="W23" s="43">
        <f t="shared" si="6"/>
        <v>251.83257000000003</v>
      </c>
      <c r="X23" s="43">
        <f t="shared" si="2"/>
        <v>1609.34994</v>
      </c>
      <c r="Y23" s="30">
        <v>5.59</v>
      </c>
      <c r="Z23" s="29">
        <v>3.92</v>
      </c>
    </row>
    <row r="24" spans="1:26" ht="17.25" customHeight="1">
      <c r="A24" s="15" t="s">
        <v>15</v>
      </c>
      <c r="B24" s="16" t="s">
        <v>16</v>
      </c>
      <c r="C24" s="36">
        <v>247</v>
      </c>
      <c r="D24" s="36">
        <v>253</v>
      </c>
      <c r="E24" s="36">
        <v>235</v>
      </c>
      <c r="F24" s="36">
        <v>240</v>
      </c>
      <c r="G24" s="39">
        <f t="shared" si="0"/>
        <v>12</v>
      </c>
      <c r="H24" s="27">
        <v>111.51</v>
      </c>
      <c r="I24" s="37">
        <v>180.77</v>
      </c>
      <c r="J24" s="22">
        <f t="shared" si="1"/>
        <v>20157.6627</v>
      </c>
      <c r="K24" s="37">
        <v>474.62</v>
      </c>
      <c r="L24" s="22">
        <f t="shared" si="3"/>
        <v>7437.2954</v>
      </c>
      <c r="M24" s="23">
        <v>1100</v>
      </c>
      <c r="N24" s="38">
        <f t="shared" si="4"/>
        <v>17237</v>
      </c>
      <c r="O24" s="26">
        <v>40.28</v>
      </c>
      <c r="P24" s="43">
        <f t="shared" si="5"/>
        <v>54157.6684</v>
      </c>
      <c r="Q24" s="38">
        <v>2.86</v>
      </c>
      <c r="R24" s="38">
        <v>4.04</v>
      </c>
      <c r="S24" s="49">
        <v>6346.9</v>
      </c>
      <c r="T24" s="38">
        <v>695.7</v>
      </c>
      <c r="U24" s="38">
        <v>0.03</v>
      </c>
      <c r="V24" s="38">
        <v>0.00328</v>
      </c>
      <c r="W24" s="43">
        <f t="shared" si="6"/>
        <v>327.04857000000004</v>
      </c>
      <c r="X24" s="43">
        <f t="shared" si="2"/>
        <v>2327.3252100000004</v>
      </c>
      <c r="Y24" s="30">
        <v>5.66</v>
      </c>
      <c r="Z24" s="29">
        <v>4</v>
      </c>
    </row>
    <row r="25" spans="1:26" ht="17.25" customHeight="1">
      <c r="A25" s="15" t="s">
        <v>15</v>
      </c>
      <c r="B25" s="16" t="s">
        <v>17</v>
      </c>
      <c r="C25" s="36">
        <v>269</v>
      </c>
      <c r="D25" s="36">
        <v>285</v>
      </c>
      <c r="E25" s="36">
        <v>71</v>
      </c>
      <c r="F25" s="36">
        <v>74</v>
      </c>
      <c r="G25" s="39">
        <f t="shared" si="0"/>
        <v>198</v>
      </c>
      <c r="H25" s="27">
        <v>104.91</v>
      </c>
      <c r="I25" s="37">
        <v>229.4</v>
      </c>
      <c r="J25" s="22">
        <f t="shared" si="1"/>
        <v>24066.354</v>
      </c>
      <c r="K25" s="37">
        <v>405.4</v>
      </c>
      <c r="L25" s="22">
        <f t="shared" si="3"/>
        <v>6352.6179999999995</v>
      </c>
      <c r="M25" s="23">
        <v>1613</v>
      </c>
      <c r="N25" s="38">
        <f t="shared" si="4"/>
        <v>25275.71</v>
      </c>
      <c r="O25" s="26">
        <v>56.34</v>
      </c>
      <c r="P25" s="43">
        <f t="shared" si="5"/>
        <v>75750.8202</v>
      </c>
      <c r="Q25" s="40">
        <v>2.43</v>
      </c>
      <c r="R25" s="40">
        <v>3.61</v>
      </c>
      <c r="S25" s="49">
        <v>4181.9</v>
      </c>
      <c r="T25" s="38">
        <v>1414</v>
      </c>
      <c r="U25" s="38">
        <v>0.029</v>
      </c>
      <c r="V25" s="38">
        <v>0.00979</v>
      </c>
      <c r="W25" s="43">
        <f t="shared" si="6"/>
        <v>642.56402</v>
      </c>
      <c r="X25" s="43">
        <f t="shared" si="2"/>
        <v>4301.93946</v>
      </c>
      <c r="Y25" s="30">
        <v>5.05</v>
      </c>
      <c r="Z25" s="29">
        <v>3.4</v>
      </c>
    </row>
    <row r="26" spans="1:26" ht="17.25" customHeight="1">
      <c r="A26" s="15" t="s">
        <v>15</v>
      </c>
      <c r="B26" s="16" t="s">
        <v>18</v>
      </c>
      <c r="C26" s="36">
        <v>149</v>
      </c>
      <c r="D26" s="36">
        <v>147</v>
      </c>
      <c r="E26" s="36">
        <v>142</v>
      </c>
      <c r="F26" s="36">
        <v>139</v>
      </c>
      <c r="G26" s="39">
        <f t="shared" si="0"/>
        <v>7</v>
      </c>
      <c r="H26" s="27">
        <v>99.56</v>
      </c>
      <c r="I26" s="37">
        <v>219.16</v>
      </c>
      <c r="J26" s="22">
        <f t="shared" si="1"/>
        <v>21819.5696</v>
      </c>
      <c r="K26" s="37">
        <v>375.67</v>
      </c>
      <c r="L26" s="22">
        <f t="shared" si="3"/>
        <v>5886.7489000000005</v>
      </c>
      <c r="M26" s="23">
        <v>490</v>
      </c>
      <c r="N26" s="38">
        <f t="shared" si="4"/>
        <v>7678.3</v>
      </c>
      <c r="O26" s="26">
        <v>22.78</v>
      </c>
      <c r="P26" s="43">
        <f t="shared" si="5"/>
        <v>30628.3934</v>
      </c>
      <c r="Q26" s="38">
        <v>2.86</v>
      </c>
      <c r="R26" s="38">
        <v>4.04</v>
      </c>
      <c r="S26" s="49">
        <v>3911.5</v>
      </c>
      <c r="T26" s="38">
        <v>460.2</v>
      </c>
      <c r="U26" s="38">
        <v>0.03</v>
      </c>
      <c r="V26" s="38">
        <v>0.00353</v>
      </c>
      <c r="W26" s="43">
        <f t="shared" si="6"/>
        <v>216.34001999999998</v>
      </c>
      <c r="X26" s="43">
        <f t="shared" si="2"/>
        <v>1374.5253599999999</v>
      </c>
      <c r="Y26" s="30">
        <v>5.66</v>
      </c>
      <c r="Z26" s="29">
        <v>4</v>
      </c>
    </row>
    <row r="27" spans="1:26" ht="17.25" customHeight="1">
      <c r="A27" s="17" t="s">
        <v>15</v>
      </c>
      <c r="B27" s="18" t="s">
        <v>19</v>
      </c>
      <c r="C27" s="36">
        <v>228</v>
      </c>
      <c r="D27" s="36">
        <v>234</v>
      </c>
      <c r="E27" s="36">
        <v>189</v>
      </c>
      <c r="F27" s="36">
        <v>192</v>
      </c>
      <c r="G27" s="39">
        <f t="shared" si="0"/>
        <v>39</v>
      </c>
      <c r="H27" s="27">
        <v>101.28</v>
      </c>
      <c r="I27" s="45">
        <v>235.07</v>
      </c>
      <c r="J27" s="22">
        <f t="shared" si="1"/>
        <v>23807.8896</v>
      </c>
      <c r="K27" s="46">
        <v>375.32</v>
      </c>
      <c r="L27" s="22">
        <f t="shared" si="3"/>
        <v>5881.2644</v>
      </c>
      <c r="M27" s="23">
        <v>647</v>
      </c>
      <c r="N27" s="38">
        <f t="shared" si="4"/>
        <v>10138.49</v>
      </c>
      <c r="O27" s="26">
        <v>25.93</v>
      </c>
      <c r="P27" s="43">
        <f t="shared" si="5"/>
        <v>34863.662899999996</v>
      </c>
      <c r="Q27" s="41">
        <v>2.86</v>
      </c>
      <c r="R27" s="41">
        <v>4.04</v>
      </c>
      <c r="S27" s="49">
        <v>5485.5</v>
      </c>
      <c r="T27" s="41">
        <v>817.7</v>
      </c>
      <c r="U27" s="41">
        <v>0.03</v>
      </c>
      <c r="V27" s="41">
        <v>0.00447</v>
      </c>
      <c r="W27" s="43">
        <f t="shared" si="6"/>
        <v>384.40076999999997</v>
      </c>
      <c r="X27" s="43">
        <f t="shared" si="2"/>
        <v>2484.49968</v>
      </c>
      <c r="Y27" s="30">
        <v>5.66</v>
      </c>
      <c r="Z27" s="29">
        <v>4</v>
      </c>
    </row>
    <row r="28" spans="1:26" ht="17.25" customHeight="1">
      <c r="A28" s="19" t="s">
        <v>15</v>
      </c>
      <c r="B28" s="20" t="s">
        <v>20</v>
      </c>
      <c r="C28" s="36">
        <v>199</v>
      </c>
      <c r="D28" s="36">
        <v>202</v>
      </c>
      <c r="E28" s="36">
        <v>172</v>
      </c>
      <c r="F28" s="36">
        <v>172</v>
      </c>
      <c r="G28" s="39">
        <f t="shared" si="0"/>
        <v>27</v>
      </c>
      <c r="H28" s="27">
        <v>102.42</v>
      </c>
      <c r="I28" s="45">
        <v>228.17999999999998</v>
      </c>
      <c r="J28" s="22">
        <f t="shared" si="1"/>
        <v>23370.1956</v>
      </c>
      <c r="K28" s="46">
        <v>376.33</v>
      </c>
      <c r="L28" s="22">
        <f t="shared" si="3"/>
        <v>5897.0911</v>
      </c>
      <c r="M28" s="23">
        <v>792</v>
      </c>
      <c r="N28" s="38">
        <f t="shared" si="4"/>
        <v>12410.64</v>
      </c>
      <c r="O28" s="26">
        <v>29.07</v>
      </c>
      <c r="P28" s="43">
        <f t="shared" si="5"/>
        <v>39085.4871</v>
      </c>
      <c r="Q28" s="40">
        <v>2.8</v>
      </c>
      <c r="R28" s="40">
        <v>3.99</v>
      </c>
      <c r="S28" s="49">
        <v>4670</v>
      </c>
      <c r="T28" s="38">
        <v>468.6</v>
      </c>
      <c r="U28" s="38">
        <v>0.03</v>
      </c>
      <c r="V28" s="38">
        <v>0.00301</v>
      </c>
      <c r="W28" s="43">
        <f t="shared" si="6"/>
        <v>220.28886</v>
      </c>
      <c r="X28" s="43">
        <f t="shared" si="2"/>
        <v>1439.82036</v>
      </c>
      <c r="Y28" s="30">
        <v>5.59</v>
      </c>
      <c r="Z28" s="29">
        <v>3.92</v>
      </c>
    </row>
    <row r="29" spans="1:26" ht="12.75">
      <c r="A29" s="5"/>
      <c r="B29" s="5"/>
      <c r="C29" s="6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6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</sheetData>
  <sheetProtection/>
  <mergeCells count="3">
    <mergeCell ref="A2:Z2"/>
    <mergeCell ref="A1:J1"/>
    <mergeCell ref="AA18:AB18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ГИРЦ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Гл. бухгалтер</cp:lastModifiedBy>
  <cp:lastPrinted>2016-08-11T08:54:52Z</cp:lastPrinted>
  <dcterms:created xsi:type="dcterms:W3CDTF">2012-09-26T11:06:49Z</dcterms:created>
  <dcterms:modified xsi:type="dcterms:W3CDTF">2017-03-30T11:13:07Z</dcterms:modified>
  <cp:category/>
  <cp:version/>
  <cp:contentType/>
  <cp:contentStatus/>
</cp:coreProperties>
</file>