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915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<sst xmlns="http://schemas.openxmlformats.org/spreadsheetml/2006/main" count="57" uniqueCount="49">
  <si>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</si>
  <si>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</si>
  <si>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</si>
  <si>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</si>
  <si>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</si>
  <si>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</si>
  <si>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</si>
  <si>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</si>
  <si>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</si>
  <si>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</si>
  <si>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</si>
  <si>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</si>
  <si>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</si>
  <si>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</si>
  <si>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</si>
  <si>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</si>
  <si>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Учебная 7</t>
  </si>
  <si>
    <t>Александровка 2</t>
  </si>
  <si>
    <t>ср. мес
 t</t>
  </si>
  <si>
    <t xml:space="preserve">итого 
м3
</t>
  </si>
  <si>
    <t xml:space="preserve">Адрес
</t>
  </si>
  <si>
    <t>Хильченко И.И.</t>
  </si>
  <si>
    <t>Утверждаю: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</si>
  <si>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</si>
  <si>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</si>
  <si>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</si>
  <si>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</si>
  <si>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</si>
  <si>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</si>
  <si>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</si>
  <si>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</si>
  <si>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</si>
  <si>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</si>
  <si>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</si>
  <si>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</si>
  <si>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</si>
  <si>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</si>
  <si>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</si>
  <si>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</si>
  <si>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</si>
  <si>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</si>
  <si>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Карачарово 1А-ГВС</t>
  </si>
  <si>
    <t>Карачарово 1Б-ГВС</t>
  </si>
  <si>
    <t>Карачарово 3-ГВС</t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</si>
  <si>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</si>
  <si>
    <t xml:space="preserve">Баскакова 14 </t>
  </si>
  <si>
    <t xml:space="preserve">Расчет  Гкал и стоимости  1 м3 горячей воды  по ИПУ за </t>
  </si>
  <si>
    <r>
      <t xml:space="preserve">Итого 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
гор.
воды
</t>
    </r>
  </si>
  <si>
    <t>июнь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</si>
</sst>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65" fontId="27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3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V168"/>
  <sheetViews>
    <sheetView tabSelected="1" workbookViewId="0" topLeftCell="A1">
      <selection activeCell="L29" sqref="L29"/>
    </sheetView>
  </sheetViews>
  <sheetFormatPr defaultColWidth="9.00390625" defaultRowHeight="12.75"/>
  <cols>
    <col min="1" max="1" width="16.625" style="20" customWidth="1"/>
    <col min="2" max="2" width="9.00390625" style="20" customWidth="1"/>
    <col min="3" max="3" width="7.625" style="20" customWidth="1"/>
    <col min="4" max="4" width="8.875" style="20" customWidth="1"/>
    <col min="5" max="5" width="7.625" style="20" customWidth="1"/>
    <col min="6" max="6" width="6.75390625" style="20" customWidth="1"/>
    <col min="7" max="7" width="7.125" style="20" customWidth="1"/>
    <col min="8" max="8" width="7.625" style="20" customWidth="1"/>
    <col min="9" max="9" width="6.875" style="20" customWidth="1"/>
    <col min="10" max="10" width="7.75390625" style="20" customWidth="1"/>
    <col min="11" max="11" width="9.125" style="20" customWidth="1"/>
    <col min="12" max="12" width="8.625" style="20" customWidth="1"/>
    <col min="13" max="13" width="8.25390625" style="20" customWidth="1"/>
    <col min="14" max="15" width="8.625" style="20" customWidth="1"/>
    <col min="16" max="16" width="7.00390625" style="20" customWidth="1"/>
    <col min="17" max="17" width="8.375" style="20" customWidth="1"/>
    <col min="18" max="18" width="8.875" style="20" customWidth="1"/>
    <col min="19" max="19" width="7.25390625" style="21" customWidth="1"/>
    <col min="20" max="20" width="6.875" style="20" customWidth="1"/>
    <col min="21" max="21" width="7.00390625" style="20" customWidth="1"/>
    <col min="22" max="16384" width="9.125" style="20" customWidth="1"/>
  </cols>
  <sheetData>
    <row r="1" spans="1:19" s="18" customFormat="1" ht="37.5" customHeight="1">
      <c r="A1" s="7" t="s">
        <v>31</v>
      </c>
      <c r="B1" s="7"/>
      <c r="C1" s="7"/>
      <c r="D1" s="7"/>
      <c r="E1" s="7"/>
      <c r="F1" s="8"/>
      <c r="G1" s="9"/>
      <c r="H1" s="87" t="s">
        <v>48</v>
      </c>
      <c r="I1" s="87"/>
      <c r="J1" s="11">
        <v>2015</v>
      </c>
      <c r="K1" s="9"/>
      <c r="L1" s="9" t="s">
        <v>22</v>
      </c>
      <c r="M1" s="9"/>
      <c r="N1" s="9"/>
      <c r="O1" s="9"/>
      <c r="P1" s="9"/>
      <c r="Q1" s="9" t="s">
        <v>21</v>
      </c>
      <c r="R1" s="9"/>
      <c r="S1" s="9"/>
    </row>
    <row r="2" spans="1:19" s="18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4"/>
      <c r="S2" s="19"/>
    </row>
    <row r="3" spans="1:19" s="18" customFormat="1" ht="25.5" customHeight="1">
      <c r="A3" s="74" t="s">
        <v>20</v>
      </c>
      <c r="B3" s="66" t="s">
        <v>25</v>
      </c>
      <c r="C3" s="66" t="s">
        <v>26</v>
      </c>
      <c r="D3" s="66" t="s">
        <v>19</v>
      </c>
      <c r="E3" s="66" t="s">
        <v>18</v>
      </c>
      <c r="F3" s="66" t="s">
        <v>27</v>
      </c>
      <c r="G3" s="76" t="s">
        <v>32</v>
      </c>
      <c r="H3" s="76" t="s">
        <v>29</v>
      </c>
      <c r="I3" s="83" t="s">
        <v>44</v>
      </c>
      <c r="J3" s="66" t="s">
        <v>35</v>
      </c>
      <c r="K3" s="66" t="s">
        <v>23</v>
      </c>
      <c r="L3" s="66" t="s">
        <v>28</v>
      </c>
      <c r="M3" s="83" t="s">
        <v>24</v>
      </c>
      <c r="N3" s="66" t="s">
        <v>30</v>
      </c>
      <c r="O3" s="85" t="s">
        <v>33</v>
      </c>
      <c r="P3" s="65"/>
      <c r="Q3" s="68"/>
      <c r="R3" s="64"/>
      <c r="S3" s="78"/>
    </row>
    <row r="4" spans="1:19" s="18" customFormat="1" ht="70.5" customHeight="1">
      <c r="A4" s="75"/>
      <c r="B4" s="72"/>
      <c r="C4" s="72"/>
      <c r="D4" s="72"/>
      <c r="E4" s="72"/>
      <c r="F4" s="72"/>
      <c r="G4" s="72"/>
      <c r="H4" s="72"/>
      <c r="I4" s="84"/>
      <c r="J4" s="72"/>
      <c r="K4" s="72"/>
      <c r="L4" s="72"/>
      <c r="M4" s="84"/>
      <c r="N4" s="72"/>
      <c r="O4" s="86"/>
      <c r="P4" s="82"/>
      <c r="Q4" s="69"/>
      <c r="R4" s="77"/>
      <c r="S4" s="79"/>
    </row>
    <row r="5" spans="1:19" s="5" customFormat="1" ht="10.5" customHeight="1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6">
        <v>14</v>
      </c>
      <c r="P5" s="4"/>
      <c r="Q5" s="4"/>
      <c r="R5" s="4"/>
      <c r="S5" s="4"/>
    </row>
    <row r="6" spans="1:21" s="18" customFormat="1" ht="12.75">
      <c r="A6" s="1" t="s">
        <v>0</v>
      </c>
      <c r="B6" s="54">
        <v>507.399</v>
      </c>
      <c r="C6" s="1">
        <v>0</v>
      </c>
      <c r="D6" s="52">
        <f aca="true" t="shared" si="0" ref="D6:D24">B6+C6</f>
        <v>507.399</v>
      </c>
      <c r="E6" s="55">
        <v>0.0635</v>
      </c>
      <c r="F6" s="56">
        <f aca="true" t="shared" si="1" ref="F6:F24">D6*E6</f>
        <v>32.2198365</v>
      </c>
      <c r="G6" s="56">
        <f aca="true" t="shared" si="2" ref="G6:G24">B6*14.49/1050.67</f>
        <v>6.997641038575384</v>
      </c>
      <c r="H6" s="56">
        <f aca="true" t="shared" si="3" ref="H6:H24">C6*13.98/1050.67</f>
        <v>0</v>
      </c>
      <c r="I6" s="58">
        <f aca="true" t="shared" si="4" ref="I6:I24">F6+G6+H6</f>
        <v>39.21747753857538</v>
      </c>
      <c r="J6" s="1">
        <v>1050.67</v>
      </c>
      <c r="K6" s="1">
        <f aca="true" t="shared" si="5" ref="K6:K24">I6*J6</f>
        <v>41204.627125455</v>
      </c>
      <c r="L6" s="52">
        <f aca="true" t="shared" si="6" ref="L6:L24">D6</f>
        <v>507.399</v>
      </c>
      <c r="M6" s="57">
        <f aca="true" t="shared" si="7" ref="M6:M24">O6*J6/D6</f>
        <v>140.3014577679499</v>
      </c>
      <c r="N6" s="47">
        <v>60.758</v>
      </c>
      <c r="O6" s="56">
        <f aca="true" t="shared" si="8" ref="O6:O24">G6+H6+N6</f>
        <v>67.75564103857539</v>
      </c>
      <c r="P6" s="38"/>
      <c r="Q6" s="23"/>
      <c r="R6" s="23"/>
      <c r="S6" s="24"/>
      <c r="U6" s="19"/>
    </row>
    <row r="7" spans="1:21" s="18" customFormat="1" ht="12.75">
      <c r="A7" s="1" t="s">
        <v>17</v>
      </c>
      <c r="B7" s="54">
        <v>39.449</v>
      </c>
      <c r="C7" s="1">
        <v>81</v>
      </c>
      <c r="D7" s="52">
        <f t="shared" si="0"/>
        <v>120.449</v>
      </c>
      <c r="E7" s="55">
        <v>0.0598</v>
      </c>
      <c r="F7" s="56">
        <f t="shared" si="1"/>
        <v>7.202850199999999</v>
      </c>
      <c r="G7" s="56">
        <f t="shared" si="2"/>
        <v>0.544049044895162</v>
      </c>
      <c r="H7" s="56">
        <f t="shared" si="3"/>
        <v>1.0777694233203574</v>
      </c>
      <c r="I7" s="58">
        <f t="shared" si="4"/>
        <v>8.82466866821552</v>
      </c>
      <c r="J7" s="1">
        <v>1050.67</v>
      </c>
      <c r="K7" s="1">
        <f t="shared" si="5"/>
        <v>9271.814629634</v>
      </c>
      <c r="L7" s="52">
        <f t="shared" si="6"/>
        <v>120.449</v>
      </c>
      <c r="M7" s="57">
        <f t="shared" si="7"/>
        <v>148.56761542229492</v>
      </c>
      <c r="N7" s="47">
        <v>15.41</v>
      </c>
      <c r="O7" s="56">
        <f t="shared" si="8"/>
        <v>17.03181846821552</v>
      </c>
      <c r="P7" s="38"/>
      <c r="Q7" s="23"/>
      <c r="R7" s="23"/>
      <c r="S7" s="24"/>
      <c r="U7" s="19"/>
    </row>
    <row r="8" spans="1:21" s="18" customFormat="1" ht="12.75">
      <c r="A8" s="1" t="s">
        <v>1</v>
      </c>
      <c r="B8" s="54">
        <v>39.266</v>
      </c>
      <c r="C8" s="1">
        <v>637</v>
      </c>
      <c r="D8" s="52">
        <f t="shared" si="0"/>
        <v>676.266</v>
      </c>
      <c r="E8" s="55">
        <v>0.0571</v>
      </c>
      <c r="F8" s="56">
        <f t="shared" si="1"/>
        <v>38.6147886</v>
      </c>
      <c r="G8" s="56">
        <f t="shared" si="2"/>
        <v>0.5415252553132762</v>
      </c>
      <c r="H8" s="56">
        <f t="shared" si="3"/>
        <v>8.475791637716885</v>
      </c>
      <c r="I8" s="58">
        <f t="shared" si="4"/>
        <v>47.63210549303015</v>
      </c>
      <c r="J8" s="1">
        <v>1050.67</v>
      </c>
      <c r="K8" s="1">
        <f t="shared" si="5"/>
        <v>50045.624278362</v>
      </c>
      <c r="L8" s="52">
        <f t="shared" si="6"/>
        <v>676.266</v>
      </c>
      <c r="M8" s="57">
        <f t="shared" si="7"/>
        <v>144.28494879233912</v>
      </c>
      <c r="N8" s="47">
        <v>83.852</v>
      </c>
      <c r="O8" s="56">
        <f t="shared" si="8"/>
        <v>92.86931689303016</v>
      </c>
      <c r="P8" s="38"/>
      <c r="Q8" s="23"/>
      <c r="R8" s="23"/>
      <c r="S8" s="24"/>
      <c r="U8" s="19"/>
    </row>
    <row r="9" spans="1:21" s="18" customFormat="1" ht="12.75">
      <c r="A9" s="1" t="s">
        <v>2</v>
      </c>
      <c r="B9" s="54">
        <v>4.906</v>
      </c>
      <c r="C9" s="1">
        <v>448</v>
      </c>
      <c r="D9" s="52">
        <f t="shared" si="0"/>
        <v>452.906</v>
      </c>
      <c r="E9" s="55">
        <v>0.0571</v>
      </c>
      <c r="F9" s="56">
        <f t="shared" si="1"/>
        <v>25.860932599999998</v>
      </c>
      <c r="G9" s="56">
        <f t="shared" si="2"/>
        <v>0.06765962671438225</v>
      </c>
      <c r="H9" s="56">
        <f t="shared" si="3"/>
        <v>5.9609963166360505</v>
      </c>
      <c r="I9" s="58">
        <f t="shared" si="4"/>
        <v>31.889588543350428</v>
      </c>
      <c r="J9" s="1">
        <v>1050.67</v>
      </c>
      <c r="K9" s="1">
        <f t="shared" si="5"/>
        <v>33505.433994841995</v>
      </c>
      <c r="L9" s="52">
        <f t="shared" si="6"/>
        <v>452.906</v>
      </c>
      <c r="M9" s="57">
        <f t="shared" si="7"/>
        <v>142.43513188167083</v>
      </c>
      <c r="N9" s="47">
        <v>55.37</v>
      </c>
      <c r="O9" s="56">
        <f t="shared" si="8"/>
        <v>61.398655943350434</v>
      </c>
      <c r="P9" s="38"/>
      <c r="Q9" s="23"/>
      <c r="R9" s="23"/>
      <c r="S9" s="24"/>
      <c r="U9" s="19"/>
    </row>
    <row r="10" spans="1:21" s="18" customFormat="1" ht="12.75">
      <c r="A10" s="1" t="s">
        <v>3</v>
      </c>
      <c r="B10" s="54">
        <v>460.411</v>
      </c>
      <c r="C10" s="1">
        <v>0</v>
      </c>
      <c r="D10" s="52">
        <f t="shared" si="0"/>
        <v>460.411</v>
      </c>
      <c r="E10" s="55">
        <v>0.0628</v>
      </c>
      <c r="F10" s="56">
        <f t="shared" si="1"/>
        <v>28.913810799999997</v>
      </c>
      <c r="G10" s="56">
        <f t="shared" si="2"/>
        <v>6.3496201376264665</v>
      </c>
      <c r="H10" s="56">
        <f t="shared" si="3"/>
        <v>0</v>
      </c>
      <c r="I10" s="58">
        <f t="shared" si="4"/>
        <v>35.26343093762647</v>
      </c>
      <c r="J10" s="1">
        <v>1050.67</v>
      </c>
      <c r="K10" s="1">
        <f t="shared" si="5"/>
        <v>37050.228983236004</v>
      </c>
      <c r="L10" s="52">
        <f t="shared" si="6"/>
        <v>460.411</v>
      </c>
      <c r="M10" s="57">
        <f t="shared" si="7"/>
        <v>168.764104398027</v>
      </c>
      <c r="N10" s="47">
        <v>67.604</v>
      </c>
      <c r="O10" s="56">
        <f t="shared" si="8"/>
        <v>73.95362013762647</v>
      </c>
      <c r="P10" s="38"/>
      <c r="Q10" s="23"/>
      <c r="R10" s="23"/>
      <c r="S10" s="24"/>
      <c r="U10" s="19"/>
    </row>
    <row r="11" spans="1:21" s="18" customFormat="1" ht="12.75">
      <c r="A11" s="1" t="s">
        <v>4</v>
      </c>
      <c r="B11" s="54">
        <v>451.11</v>
      </c>
      <c r="C11" s="1">
        <v>0</v>
      </c>
      <c r="D11" s="52">
        <f t="shared" si="0"/>
        <v>451.11</v>
      </c>
      <c r="E11" s="55">
        <v>0.0633</v>
      </c>
      <c r="F11" s="56">
        <f t="shared" si="1"/>
        <v>28.555263</v>
      </c>
      <c r="G11" s="56">
        <f t="shared" si="2"/>
        <v>6.221348187347122</v>
      </c>
      <c r="H11" s="56">
        <f t="shared" si="3"/>
        <v>0</v>
      </c>
      <c r="I11" s="58">
        <f t="shared" si="4"/>
        <v>34.77661118734712</v>
      </c>
      <c r="J11" s="1">
        <v>1050.67</v>
      </c>
      <c r="K11" s="1">
        <f t="shared" si="5"/>
        <v>36538.74207621</v>
      </c>
      <c r="L11" s="52">
        <f t="shared" si="6"/>
        <v>451.11</v>
      </c>
      <c r="M11" s="57">
        <f t="shared" si="7"/>
        <v>134.85903697546053</v>
      </c>
      <c r="N11" s="47">
        <v>51.681</v>
      </c>
      <c r="O11" s="56">
        <f t="shared" si="8"/>
        <v>57.902348187347116</v>
      </c>
      <c r="P11" s="38"/>
      <c r="Q11" s="23"/>
      <c r="R11" s="23"/>
      <c r="S11" s="24"/>
      <c r="U11" s="19"/>
    </row>
    <row r="12" spans="1:21" s="18" customFormat="1" ht="12.75">
      <c r="A12" s="1" t="s">
        <v>5</v>
      </c>
      <c r="B12" s="54">
        <v>471.52</v>
      </c>
      <c r="C12" s="1">
        <v>0</v>
      </c>
      <c r="D12" s="52">
        <f t="shared" si="0"/>
        <v>471.52</v>
      </c>
      <c r="E12" s="55">
        <v>0.0629</v>
      </c>
      <c r="F12" s="56">
        <f t="shared" si="1"/>
        <v>29.658607999999997</v>
      </c>
      <c r="G12" s="56">
        <f t="shared" si="2"/>
        <v>6.502826577326847</v>
      </c>
      <c r="H12" s="56">
        <f t="shared" si="3"/>
        <v>0</v>
      </c>
      <c r="I12" s="58">
        <f t="shared" si="4"/>
        <v>36.161434577326844</v>
      </c>
      <c r="J12" s="1">
        <v>1050.67</v>
      </c>
      <c r="K12" s="1">
        <f t="shared" si="5"/>
        <v>37993.734467359995</v>
      </c>
      <c r="L12" s="52">
        <f t="shared" si="6"/>
        <v>471.52</v>
      </c>
      <c r="M12" s="57">
        <f t="shared" si="7"/>
        <v>145.4338041864608</v>
      </c>
      <c r="N12" s="47">
        <v>58.765</v>
      </c>
      <c r="O12" s="56">
        <f t="shared" si="8"/>
        <v>65.26782657732684</v>
      </c>
      <c r="P12" s="38"/>
      <c r="Q12" s="23"/>
      <c r="R12" s="23"/>
      <c r="S12" s="24"/>
      <c r="U12" s="19"/>
    </row>
    <row r="13" spans="1:21" s="18" customFormat="1" ht="12.75">
      <c r="A13" s="1" t="s">
        <v>45</v>
      </c>
      <c r="B13" s="54">
        <v>50.18</v>
      </c>
      <c r="C13" s="1">
        <v>639</v>
      </c>
      <c r="D13" s="52">
        <f t="shared" si="0"/>
        <v>689.18</v>
      </c>
      <c r="E13" s="55">
        <v>0.0601</v>
      </c>
      <c r="F13" s="56">
        <f t="shared" si="1"/>
        <v>41.419717999999996</v>
      </c>
      <c r="G13" s="56">
        <f t="shared" si="2"/>
        <v>0.6920424110329599</v>
      </c>
      <c r="H13" s="56">
        <f t="shared" si="3"/>
        <v>8.502403228416155</v>
      </c>
      <c r="I13" s="56">
        <f t="shared" si="4"/>
        <v>50.61416363944911</v>
      </c>
      <c r="J13" s="1">
        <v>1050.67</v>
      </c>
      <c r="K13" s="1">
        <f t="shared" si="5"/>
        <v>53178.78331106</v>
      </c>
      <c r="L13" s="52">
        <f t="shared" si="6"/>
        <v>689.18</v>
      </c>
      <c r="M13" s="57">
        <f>O13*J13/D13</f>
        <v>140.9183362836995</v>
      </c>
      <c r="N13" s="47">
        <v>83.24</v>
      </c>
      <c r="O13" s="56">
        <f t="shared" si="8"/>
        <v>92.43444563944911</v>
      </c>
      <c r="P13" s="38"/>
      <c r="Q13" s="23"/>
      <c r="R13" s="23"/>
      <c r="S13" s="24"/>
      <c r="U13" s="19"/>
    </row>
    <row r="14" spans="1:21" s="18" customFormat="1" ht="12.75">
      <c r="A14" s="1" t="s">
        <v>6</v>
      </c>
      <c r="B14" s="54">
        <v>370.176</v>
      </c>
      <c r="C14" s="1">
        <v>0</v>
      </c>
      <c r="D14" s="52">
        <f t="shared" si="0"/>
        <v>370.176</v>
      </c>
      <c r="E14" s="55">
        <v>0.0571</v>
      </c>
      <c r="F14" s="56">
        <f t="shared" si="1"/>
        <v>21.137049599999997</v>
      </c>
      <c r="G14" s="56">
        <f t="shared" si="2"/>
        <v>5.105171214558329</v>
      </c>
      <c r="H14" s="56">
        <f t="shared" si="3"/>
        <v>0</v>
      </c>
      <c r="I14" s="58">
        <f t="shared" si="4"/>
        <v>26.242220814558326</v>
      </c>
      <c r="J14" s="1">
        <v>1050.67</v>
      </c>
      <c r="K14" s="1">
        <f t="shared" si="5"/>
        <v>27571.914143232</v>
      </c>
      <c r="L14" s="52">
        <f t="shared" si="6"/>
        <v>370.176</v>
      </c>
      <c r="M14" s="57">
        <f t="shared" si="7"/>
        <v>136.42614353712827</v>
      </c>
      <c r="N14" s="47">
        <v>42.961</v>
      </c>
      <c r="O14" s="56">
        <f t="shared" si="8"/>
        <v>48.066171214558324</v>
      </c>
      <c r="P14" s="38"/>
      <c r="Q14" s="23"/>
      <c r="R14" s="23"/>
      <c r="S14" s="24"/>
      <c r="U14" s="19"/>
    </row>
    <row r="15" spans="1:21" s="18" customFormat="1" ht="12.75">
      <c r="A15" s="1" t="s">
        <v>7</v>
      </c>
      <c r="B15" s="54">
        <v>352.028</v>
      </c>
      <c r="C15" s="1">
        <v>0</v>
      </c>
      <c r="D15" s="52">
        <f t="shared" si="0"/>
        <v>352.028</v>
      </c>
      <c r="E15" s="55">
        <v>0.058</v>
      </c>
      <c r="F15" s="56">
        <f t="shared" si="1"/>
        <v>20.417624000000004</v>
      </c>
      <c r="G15" s="56">
        <f t="shared" si="2"/>
        <v>4.8548885187546995</v>
      </c>
      <c r="H15" s="56">
        <f t="shared" si="3"/>
        <v>0</v>
      </c>
      <c r="I15" s="58">
        <f t="shared" si="4"/>
        <v>25.272512518754702</v>
      </c>
      <c r="J15" s="1">
        <v>1050.67</v>
      </c>
      <c r="K15" s="1">
        <f t="shared" si="5"/>
        <v>26553.070728080005</v>
      </c>
      <c r="L15" s="52">
        <f t="shared" si="6"/>
        <v>352.028</v>
      </c>
      <c r="M15" s="57">
        <f t="shared" si="7"/>
        <v>119.36658120944927</v>
      </c>
      <c r="N15" s="47">
        <v>35.139</v>
      </c>
      <c r="O15" s="56">
        <f t="shared" si="8"/>
        <v>39.9938885187547</v>
      </c>
      <c r="P15" s="38"/>
      <c r="Q15" s="23"/>
      <c r="R15" s="23"/>
      <c r="S15" s="24"/>
      <c r="U15" s="19"/>
    </row>
    <row r="16" spans="1:21" s="18" customFormat="1" ht="12.75">
      <c r="A16" s="1" t="s">
        <v>8</v>
      </c>
      <c r="B16" s="54">
        <v>781.732</v>
      </c>
      <c r="C16" s="1">
        <v>0</v>
      </c>
      <c r="D16" s="52">
        <f t="shared" si="0"/>
        <v>781.732</v>
      </c>
      <c r="E16" s="55">
        <v>0.0595</v>
      </c>
      <c r="F16" s="56">
        <f t="shared" si="1"/>
        <v>46.513054</v>
      </c>
      <c r="G16" s="56">
        <f t="shared" si="2"/>
        <v>10.78102228102068</v>
      </c>
      <c r="H16" s="56">
        <f t="shared" si="3"/>
        <v>0</v>
      </c>
      <c r="I16" s="58">
        <f t="shared" si="4"/>
        <v>57.29407628102068</v>
      </c>
      <c r="J16" s="1">
        <v>1050.67</v>
      </c>
      <c r="K16" s="1">
        <f t="shared" si="5"/>
        <v>60197.16712618</v>
      </c>
      <c r="L16" s="52">
        <f t="shared" si="6"/>
        <v>781.732</v>
      </c>
      <c r="M16" s="57">
        <f t="shared" si="7"/>
        <v>139.07605547681305</v>
      </c>
      <c r="N16" s="47">
        <v>92.696</v>
      </c>
      <c r="O16" s="56">
        <f t="shared" si="8"/>
        <v>103.47702228102068</v>
      </c>
      <c r="P16" s="38"/>
      <c r="Q16" s="23"/>
      <c r="R16" s="23"/>
      <c r="S16" s="24"/>
      <c r="U16" s="19"/>
    </row>
    <row r="17" spans="1:21" s="18" customFormat="1" ht="12.75">
      <c r="A17" s="1" t="s">
        <v>9</v>
      </c>
      <c r="B17" s="54">
        <v>481.832</v>
      </c>
      <c r="C17" s="1">
        <v>0</v>
      </c>
      <c r="D17" s="52">
        <f t="shared" si="0"/>
        <v>481.832</v>
      </c>
      <c r="E17" s="55">
        <v>0.059</v>
      </c>
      <c r="F17" s="56">
        <f t="shared" si="1"/>
        <v>28.428088</v>
      </c>
      <c r="G17" s="56">
        <f t="shared" si="2"/>
        <v>6.6450414307061205</v>
      </c>
      <c r="H17" s="56">
        <f t="shared" si="3"/>
        <v>0</v>
      </c>
      <c r="I17" s="58">
        <f t="shared" si="4"/>
        <v>35.07312943070612</v>
      </c>
      <c r="J17" s="1">
        <v>1050.67</v>
      </c>
      <c r="K17" s="1">
        <f t="shared" si="5"/>
        <v>36850.28489896</v>
      </c>
      <c r="L17" s="52">
        <f t="shared" si="6"/>
        <v>481.832</v>
      </c>
      <c r="M17" s="57">
        <f t="shared" si="7"/>
        <v>106.22235808331534</v>
      </c>
      <c r="N17" s="47">
        <v>42.068</v>
      </c>
      <c r="O17" s="56">
        <f t="shared" si="8"/>
        <v>48.71304143070612</v>
      </c>
      <c r="P17" s="38"/>
      <c r="Q17" s="23"/>
      <c r="R17" s="23"/>
      <c r="S17" s="24"/>
      <c r="U17" s="19"/>
    </row>
    <row r="18" spans="1:21" s="18" customFormat="1" ht="12.75">
      <c r="A18" s="1" t="s">
        <v>16</v>
      </c>
      <c r="B18" s="54">
        <v>186.665</v>
      </c>
      <c r="C18" s="1">
        <v>0</v>
      </c>
      <c r="D18" s="52">
        <f t="shared" si="0"/>
        <v>186.665</v>
      </c>
      <c r="E18" s="55">
        <v>0.0446</v>
      </c>
      <c r="F18" s="56">
        <f t="shared" si="1"/>
        <v>8.325258999999999</v>
      </c>
      <c r="G18" s="56">
        <f t="shared" si="2"/>
        <v>2.574334329523066</v>
      </c>
      <c r="H18" s="56">
        <f t="shared" si="3"/>
        <v>0</v>
      </c>
      <c r="I18" s="58">
        <f t="shared" si="4"/>
        <v>10.899593329523064</v>
      </c>
      <c r="J18" s="1">
        <v>1050.67</v>
      </c>
      <c r="K18" s="1">
        <f t="shared" si="5"/>
        <v>11451.875723529998</v>
      </c>
      <c r="L18" s="52">
        <f t="shared" si="6"/>
        <v>186.665</v>
      </c>
      <c r="M18" s="57">
        <f t="shared" si="7"/>
        <v>82.08433225296655</v>
      </c>
      <c r="N18" s="47">
        <v>12.009</v>
      </c>
      <c r="O18" s="56">
        <f t="shared" si="8"/>
        <v>14.583334329523066</v>
      </c>
      <c r="P18" s="38"/>
      <c r="Q18" s="23"/>
      <c r="R18" s="23"/>
      <c r="S18" s="24"/>
      <c r="U18" s="19"/>
    </row>
    <row r="19" spans="1:21" s="18" customFormat="1" ht="12.75">
      <c r="A19" s="1" t="s">
        <v>10</v>
      </c>
      <c r="B19" s="54">
        <v>328.491</v>
      </c>
      <c r="C19" s="1">
        <v>0</v>
      </c>
      <c r="D19" s="52">
        <f t="shared" si="0"/>
        <v>328.491</v>
      </c>
      <c r="E19" s="55">
        <v>0.0614</v>
      </c>
      <c r="F19" s="56">
        <f t="shared" si="1"/>
        <v>20.1693474</v>
      </c>
      <c r="G19" s="56">
        <f t="shared" si="2"/>
        <v>4.5302850466844955</v>
      </c>
      <c r="H19" s="56">
        <f t="shared" si="3"/>
        <v>0</v>
      </c>
      <c r="I19" s="58">
        <f t="shared" si="4"/>
        <v>24.699632446684497</v>
      </c>
      <c r="J19" s="1">
        <v>1050.67</v>
      </c>
      <c r="K19" s="1">
        <f t="shared" si="5"/>
        <v>25951.162822758</v>
      </c>
      <c r="L19" s="52">
        <f t="shared" si="6"/>
        <v>328.491</v>
      </c>
      <c r="M19" s="57">
        <f t="shared" si="7"/>
        <v>131.02001181158695</v>
      </c>
      <c r="N19" s="47">
        <v>36.433</v>
      </c>
      <c r="O19" s="56">
        <f t="shared" si="8"/>
        <v>40.9632850466845</v>
      </c>
      <c r="P19" s="38"/>
      <c r="Q19" s="23"/>
      <c r="R19" s="23"/>
      <c r="S19" s="24"/>
      <c r="U19" s="19"/>
    </row>
    <row r="20" spans="1:21" s="18" customFormat="1" ht="12.75">
      <c r="A20" s="1" t="s">
        <v>11</v>
      </c>
      <c r="B20" s="54">
        <v>566.249</v>
      </c>
      <c r="C20" s="1">
        <v>0</v>
      </c>
      <c r="D20" s="52">
        <f t="shared" si="0"/>
        <v>566.249</v>
      </c>
      <c r="E20" s="55">
        <v>0.0614</v>
      </c>
      <c r="F20" s="56">
        <f t="shared" si="1"/>
        <v>34.76768860000001</v>
      </c>
      <c r="G20" s="56">
        <f t="shared" si="2"/>
        <v>7.809253152750149</v>
      </c>
      <c r="H20" s="56">
        <f t="shared" si="3"/>
        <v>0</v>
      </c>
      <c r="I20" s="58">
        <f t="shared" si="4"/>
        <v>42.57694175275016</v>
      </c>
      <c r="J20" s="1">
        <v>1050.67</v>
      </c>
      <c r="K20" s="1">
        <f t="shared" si="5"/>
        <v>44734.31539136201</v>
      </c>
      <c r="L20" s="52">
        <f t="shared" si="6"/>
        <v>566.249</v>
      </c>
      <c r="M20" s="57">
        <f t="shared" si="7"/>
        <v>123.3924857262441</v>
      </c>
      <c r="N20" s="47">
        <v>58.692</v>
      </c>
      <c r="O20" s="56">
        <f t="shared" si="8"/>
        <v>66.50125315275015</v>
      </c>
      <c r="P20" s="38"/>
      <c r="Q20" s="23"/>
      <c r="R20" s="23"/>
      <c r="S20" s="24"/>
      <c r="U20" s="19"/>
    </row>
    <row r="21" spans="1:21" s="18" customFormat="1" ht="12.75">
      <c r="A21" s="1" t="s">
        <v>12</v>
      </c>
      <c r="B21" s="54">
        <v>823.057</v>
      </c>
      <c r="C21" s="1">
        <v>0</v>
      </c>
      <c r="D21" s="52">
        <f t="shared" si="0"/>
        <v>823.057</v>
      </c>
      <c r="E21" s="55">
        <v>0.0456</v>
      </c>
      <c r="F21" s="56">
        <f t="shared" si="1"/>
        <v>37.5313992</v>
      </c>
      <c r="G21" s="56">
        <f t="shared" si="2"/>
        <v>11.35094361693015</v>
      </c>
      <c r="H21" s="56">
        <f t="shared" si="3"/>
        <v>0</v>
      </c>
      <c r="I21" s="58">
        <f t="shared" si="4"/>
        <v>48.882342816930155</v>
      </c>
      <c r="J21" s="1">
        <v>1050.67</v>
      </c>
      <c r="K21" s="1">
        <f t="shared" si="5"/>
        <v>51359.21112746401</v>
      </c>
      <c r="L21" s="52">
        <f t="shared" si="6"/>
        <v>823.057</v>
      </c>
      <c r="M21" s="57">
        <f t="shared" si="7"/>
        <v>76.48034315970827</v>
      </c>
      <c r="N21" s="47">
        <v>48.561</v>
      </c>
      <c r="O21" s="56">
        <f t="shared" si="8"/>
        <v>59.91194361693015</v>
      </c>
      <c r="P21" s="38"/>
      <c r="Q21" s="23"/>
      <c r="R21" s="23"/>
      <c r="S21" s="24"/>
      <c r="U21" s="19"/>
    </row>
    <row r="22" spans="1:21" s="18" customFormat="1" ht="12.75">
      <c r="A22" s="1" t="s">
        <v>13</v>
      </c>
      <c r="B22" s="54">
        <v>303.83</v>
      </c>
      <c r="C22" s="1">
        <v>0</v>
      </c>
      <c r="D22" s="52">
        <f t="shared" si="0"/>
        <v>303.83</v>
      </c>
      <c r="E22" s="55">
        <v>0.0613</v>
      </c>
      <c r="F22" s="56">
        <f t="shared" si="1"/>
        <v>18.624779</v>
      </c>
      <c r="G22" s="56">
        <f t="shared" si="2"/>
        <v>4.190180265925552</v>
      </c>
      <c r="H22" s="56">
        <f t="shared" si="3"/>
        <v>0</v>
      </c>
      <c r="I22" s="58">
        <f t="shared" si="4"/>
        <v>22.814959265925552</v>
      </c>
      <c r="J22" s="1">
        <v>1050.67</v>
      </c>
      <c r="K22" s="1">
        <f t="shared" si="5"/>
        <v>23970.993251930002</v>
      </c>
      <c r="L22" s="52">
        <f t="shared" si="6"/>
        <v>303.83</v>
      </c>
      <c r="M22" s="57">
        <f t="shared" si="7"/>
        <v>151.8866377250436</v>
      </c>
      <c r="N22" s="47">
        <v>39.732</v>
      </c>
      <c r="O22" s="56">
        <f t="shared" si="8"/>
        <v>43.92218026592555</v>
      </c>
      <c r="P22" s="38"/>
      <c r="Q22" s="23"/>
      <c r="R22" s="23"/>
      <c r="S22" s="24"/>
      <c r="U22" s="19"/>
    </row>
    <row r="23" spans="1:21" s="18" customFormat="1" ht="12.75">
      <c r="A23" s="1" t="s">
        <v>14</v>
      </c>
      <c r="B23" s="54">
        <v>417.293</v>
      </c>
      <c r="C23" s="1">
        <v>0</v>
      </c>
      <c r="D23" s="52">
        <f t="shared" si="0"/>
        <v>417.293</v>
      </c>
      <c r="E23" s="55">
        <v>0.0653</v>
      </c>
      <c r="F23" s="56">
        <f t="shared" si="1"/>
        <v>27.2492329</v>
      </c>
      <c r="G23" s="56">
        <f t="shared" si="2"/>
        <v>5.754971180294478</v>
      </c>
      <c r="H23" s="56">
        <f t="shared" si="3"/>
        <v>0</v>
      </c>
      <c r="I23" s="58">
        <f t="shared" si="4"/>
        <v>33.00420408029448</v>
      </c>
      <c r="J23" s="1">
        <v>1050.67</v>
      </c>
      <c r="K23" s="1">
        <f t="shared" si="5"/>
        <v>34676.527101043</v>
      </c>
      <c r="L23" s="52">
        <f t="shared" si="6"/>
        <v>417.293</v>
      </c>
      <c r="M23" s="57">
        <f t="shared" si="7"/>
        <v>186.76953519469535</v>
      </c>
      <c r="N23" s="47">
        <v>68.424</v>
      </c>
      <c r="O23" s="56">
        <f t="shared" si="8"/>
        <v>74.17897118029448</v>
      </c>
      <c r="P23" s="38"/>
      <c r="Q23" s="23"/>
      <c r="R23" s="23"/>
      <c r="S23" s="24"/>
      <c r="U23" s="19"/>
    </row>
    <row r="24" spans="1:21" s="18" customFormat="1" ht="12.75">
      <c r="A24" s="1" t="s">
        <v>15</v>
      </c>
      <c r="B24" s="54">
        <v>450.998</v>
      </c>
      <c r="C24" s="1">
        <v>0</v>
      </c>
      <c r="D24" s="52">
        <f t="shared" si="0"/>
        <v>450.998</v>
      </c>
      <c r="E24" s="55">
        <v>0.0606</v>
      </c>
      <c r="F24" s="56">
        <f t="shared" si="1"/>
        <v>27.3304788</v>
      </c>
      <c r="G24" s="56">
        <f t="shared" si="2"/>
        <v>6.219803572958207</v>
      </c>
      <c r="H24" s="56">
        <f t="shared" si="3"/>
        <v>0</v>
      </c>
      <c r="I24" s="58">
        <f t="shared" si="4"/>
        <v>33.55028237295821</v>
      </c>
      <c r="J24" s="1">
        <v>1050.67</v>
      </c>
      <c r="K24" s="1">
        <f t="shared" si="5"/>
        <v>35250.275180796</v>
      </c>
      <c r="L24" s="52">
        <f t="shared" si="6"/>
        <v>450.998</v>
      </c>
      <c r="M24" s="57">
        <f t="shared" si="7"/>
        <v>130.18535461354597</v>
      </c>
      <c r="N24" s="47">
        <v>49.662</v>
      </c>
      <c r="O24" s="56">
        <f t="shared" si="8"/>
        <v>55.881803572958205</v>
      </c>
      <c r="P24" s="38"/>
      <c r="Q24" s="23"/>
      <c r="R24" s="23"/>
      <c r="S24" s="24"/>
      <c r="U24" s="19"/>
    </row>
    <row r="25" spans="1:19" s="18" customFormat="1" ht="37.5" customHeight="1">
      <c r="A25" s="7" t="s">
        <v>46</v>
      </c>
      <c r="B25" s="7"/>
      <c r="C25" s="7"/>
      <c r="D25" s="7"/>
      <c r="E25" s="7"/>
      <c r="F25" s="8"/>
      <c r="G25" s="9"/>
      <c r="H25" s="49" t="s">
        <v>48</v>
      </c>
      <c r="J25" s="73">
        <v>2015</v>
      </c>
      <c r="K25" s="73"/>
      <c r="L25" s="10"/>
      <c r="S25" s="9"/>
    </row>
    <row r="26" spans="1:22" s="18" customFormat="1" ht="10.5" customHeight="1">
      <c r="A26" s="7"/>
      <c r="B26" s="7"/>
      <c r="C26" s="7"/>
      <c r="D26" s="7"/>
      <c r="E26" s="7"/>
      <c r="F26" s="8"/>
      <c r="G26" s="9"/>
      <c r="H26" s="10"/>
      <c r="I26" s="10"/>
      <c r="J26" s="11"/>
      <c r="K26" s="9"/>
      <c r="L26" s="9"/>
      <c r="M26" s="9"/>
      <c r="N26" s="9"/>
      <c r="O26" s="9"/>
      <c r="P26" s="9"/>
      <c r="Q26" s="9"/>
      <c r="R26" s="60"/>
      <c r="S26" s="60"/>
      <c r="T26" s="61"/>
      <c r="U26" s="60"/>
      <c r="V26" s="23"/>
    </row>
    <row r="27" spans="1:22" ht="25.5" customHeight="1">
      <c r="A27" s="74" t="s">
        <v>20</v>
      </c>
      <c r="B27" s="66" t="s">
        <v>36</v>
      </c>
      <c r="C27" s="66" t="s">
        <v>38</v>
      </c>
      <c r="D27" s="66" t="s">
        <v>19</v>
      </c>
      <c r="E27" s="66" t="s">
        <v>18</v>
      </c>
      <c r="F27" s="66" t="s">
        <v>37</v>
      </c>
      <c r="G27" s="76" t="s">
        <v>39</v>
      </c>
      <c r="H27" s="76" t="s">
        <v>40</v>
      </c>
      <c r="I27" s="66" t="s">
        <v>47</v>
      </c>
      <c r="J27" s="66" t="s">
        <v>35</v>
      </c>
      <c r="K27" s="66" t="s">
        <v>23</v>
      </c>
      <c r="L27" s="66" t="s">
        <v>30</v>
      </c>
      <c r="M27" s="66" t="s">
        <v>33</v>
      </c>
      <c r="N27" s="71" t="s">
        <v>34</v>
      </c>
      <c r="O27" s="65"/>
      <c r="P27" s="68"/>
      <c r="Q27" s="64"/>
      <c r="R27" s="65"/>
      <c r="S27" s="65"/>
      <c r="T27" s="63"/>
      <c r="U27" s="63"/>
      <c r="V27" s="26"/>
    </row>
    <row r="28" spans="1:22" ht="70.5" customHeight="1">
      <c r="A28" s="7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67"/>
      <c r="N28" s="71"/>
      <c r="O28" s="65"/>
      <c r="P28" s="69"/>
      <c r="Q28" s="64"/>
      <c r="R28" s="65"/>
      <c r="S28" s="65"/>
      <c r="T28" s="63"/>
      <c r="U28" s="63"/>
      <c r="V28" s="26"/>
    </row>
    <row r="29" spans="1:22" s="5" customFormat="1" ht="10.5" customHeight="1">
      <c r="A29" s="15"/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6">
        <v>13</v>
      </c>
      <c r="O29" s="4"/>
      <c r="P29" s="4"/>
      <c r="Q29" s="4"/>
      <c r="R29" s="4"/>
      <c r="S29" s="4"/>
      <c r="T29" s="4"/>
      <c r="U29" s="4"/>
      <c r="V29" s="2"/>
    </row>
    <row r="30" spans="1:22" s="18" customFormat="1" ht="12.75">
      <c r="A30" s="1" t="s">
        <v>41</v>
      </c>
      <c r="B30" s="52">
        <v>292.588</v>
      </c>
      <c r="C30" s="1">
        <v>0</v>
      </c>
      <c r="D30" s="1">
        <f>B30+C30</f>
        <v>292.588</v>
      </c>
      <c r="E30" s="55">
        <v>0.0573</v>
      </c>
      <c r="F30" s="56">
        <f>D30*E30</f>
        <v>16.7652924</v>
      </c>
      <c r="G30" s="56">
        <v>0</v>
      </c>
      <c r="H30" s="56">
        <f>D30*12.89/1199.03</f>
        <v>3.1454253187993633</v>
      </c>
      <c r="I30" s="59">
        <f>M30</f>
        <v>38.27442531879936</v>
      </c>
      <c r="J30" s="1">
        <v>1199.03</v>
      </c>
      <c r="K30" s="1">
        <f>I30*J30</f>
        <v>45892.18418999999</v>
      </c>
      <c r="L30" s="52">
        <v>35.129</v>
      </c>
      <c r="M30" s="56">
        <f>L30+H30</f>
        <v>38.27442531879936</v>
      </c>
      <c r="N30" s="48">
        <f>M30*J30/D30</f>
        <v>156.849167395792</v>
      </c>
      <c r="O30" s="53"/>
      <c r="P30" s="42"/>
      <c r="Q30" s="42"/>
      <c r="R30" s="44"/>
      <c r="S30" s="44"/>
      <c r="T30" s="44"/>
      <c r="U30" s="24"/>
      <c r="V30" s="23"/>
    </row>
    <row r="31" spans="1:22" s="18" customFormat="1" ht="12.75">
      <c r="A31" s="1" t="s">
        <v>42</v>
      </c>
      <c r="B31" s="52">
        <v>218.247</v>
      </c>
      <c r="C31" s="1">
        <v>0</v>
      </c>
      <c r="D31" s="1">
        <f>B31+C31</f>
        <v>218.247</v>
      </c>
      <c r="E31" s="55">
        <v>0.0548</v>
      </c>
      <c r="F31" s="56">
        <f>D31*E31</f>
        <v>11.959935600000001</v>
      </c>
      <c r="G31" s="56">
        <v>0</v>
      </c>
      <c r="H31" s="56">
        <f>D31*12.89/1199.03</f>
        <v>2.34623306339291</v>
      </c>
      <c r="I31" s="59">
        <f>M31</f>
        <v>29.91923306339291</v>
      </c>
      <c r="J31" s="1">
        <v>1199.03</v>
      </c>
      <c r="K31" s="1">
        <f>I31*J31</f>
        <v>35874.05802</v>
      </c>
      <c r="L31" s="52">
        <v>27.573</v>
      </c>
      <c r="M31" s="56">
        <f>L31+H31</f>
        <v>29.91923306339291</v>
      </c>
      <c r="N31" s="48">
        <f>M31*J31/D31</f>
        <v>164.3736592942858</v>
      </c>
      <c r="O31" s="53"/>
      <c r="P31" s="42"/>
      <c r="Q31" s="42"/>
      <c r="R31" s="44"/>
      <c r="S31" s="44"/>
      <c r="T31" s="44"/>
      <c r="U31" s="24"/>
      <c r="V31" s="23"/>
    </row>
    <row r="32" spans="1:22" ht="12.75">
      <c r="A32" s="1" t="s">
        <v>43</v>
      </c>
      <c r="B32" s="52">
        <v>134</v>
      </c>
      <c r="C32" s="1">
        <v>0</v>
      </c>
      <c r="D32" s="1">
        <f>B32+C32</f>
        <v>134</v>
      </c>
      <c r="E32" s="55">
        <v>0.0553</v>
      </c>
      <c r="F32" s="56">
        <f>D32*E32</f>
        <v>7.410200000000001</v>
      </c>
      <c r="G32" s="56">
        <v>0</v>
      </c>
      <c r="H32" s="56">
        <f>D32*12.89/1199.03</f>
        <v>1.4405477761190295</v>
      </c>
      <c r="I32" s="59">
        <f>M32</f>
        <v>19.01854777611903</v>
      </c>
      <c r="J32" s="1">
        <v>1199.03</v>
      </c>
      <c r="K32" s="1">
        <f>I32*J32</f>
        <v>22803.80934</v>
      </c>
      <c r="L32" s="52">
        <v>17.578</v>
      </c>
      <c r="M32" s="56">
        <f>L32+H32</f>
        <v>19.01854777611903</v>
      </c>
      <c r="N32" s="48">
        <f>M32*J32/D32</f>
        <v>170.17768164179105</v>
      </c>
      <c r="O32" s="53"/>
      <c r="P32" s="42"/>
      <c r="Q32" s="42"/>
      <c r="R32" s="44"/>
      <c r="S32" s="44"/>
      <c r="T32" s="3"/>
      <c r="U32" s="2"/>
      <c r="V32" s="26"/>
    </row>
    <row r="33" spans="1:20" s="26" customFormat="1" ht="12.75">
      <c r="A33" s="27"/>
      <c r="B33" s="17"/>
      <c r="C33" s="17"/>
      <c r="D33" s="17"/>
      <c r="E33" s="17"/>
      <c r="F33" s="17"/>
      <c r="G33" s="17"/>
      <c r="H33" s="17"/>
      <c r="I33" s="17"/>
      <c r="J33" s="17"/>
      <c r="K33" s="28"/>
      <c r="L33" s="17"/>
      <c r="M33" s="17"/>
      <c r="N33" s="17"/>
      <c r="O33" s="17"/>
      <c r="P33" s="17"/>
      <c r="Q33" s="28"/>
      <c r="R33" s="17"/>
      <c r="S33" s="17"/>
      <c r="T33" s="6"/>
    </row>
    <row r="34" spans="2:19" s="26" customFormat="1" ht="12.75">
      <c r="B34" s="29"/>
      <c r="D34" s="17"/>
      <c r="E34" s="23"/>
      <c r="F34" s="23"/>
      <c r="G34" s="23"/>
      <c r="H34" s="23"/>
      <c r="I34" s="23"/>
      <c r="J34" s="23"/>
      <c r="K34" s="23"/>
      <c r="L34" s="23"/>
      <c r="M34" s="17"/>
      <c r="N34" s="30"/>
      <c r="S34" s="25"/>
    </row>
    <row r="35" spans="13:19" s="26" customFormat="1" ht="12.75">
      <c r="M35" s="30"/>
      <c r="N35" s="30"/>
      <c r="S35" s="25"/>
    </row>
    <row r="36" s="26" customFormat="1" ht="12.75">
      <c r="S36" s="25"/>
    </row>
    <row r="37" s="50" customFormat="1" ht="15" customHeight="1">
      <c r="S37" s="51"/>
    </row>
    <row r="38" s="50" customFormat="1" ht="15" customHeight="1">
      <c r="S38" s="51"/>
    </row>
    <row r="39" s="50" customFormat="1" ht="15" customHeight="1">
      <c r="S39" s="51"/>
    </row>
    <row r="40" s="50" customFormat="1" ht="15" customHeight="1">
      <c r="S40" s="51"/>
    </row>
    <row r="41" spans="1:19" s="23" customFormat="1" ht="15" customHeight="1">
      <c r="A41" s="31"/>
      <c r="B41" s="31"/>
      <c r="C41" s="31"/>
      <c r="D41" s="31"/>
      <c r="E41" s="31"/>
      <c r="F41" s="32"/>
      <c r="G41" s="13"/>
      <c r="H41" s="88"/>
      <c r="I41" s="88"/>
      <c r="J41" s="33"/>
      <c r="K41" s="13"/>
      <c r="L41" s="13"/>
      <c r="M41" s="13"/>
      <c r="N41" s="13"/>
      <c r="O41" s="13"/>
      <c r="P41" s="13"/>
      <c r="Q41" s="13"/>
      <c r="R41" s="13"/>
      <c r="S41" s="13"/>
    </row>
    <row r="42" s="23" customFormat="1" ht="15" customHeight="1">
      <c r="S42" s="24"/>
    </row>
    <row r="43" s="23" customFormat="1" ht="15" customHeight="1">
      <c r="S43" s="24"/>
    </row>
    <row r="44" spans="1:20" s="23" customFormat="1" ht="15" customHeight="1">
      <c r="A44" s="61"/>
      <c r="B44" s="68"/>
      <c r="C44" s="68"/>
      <c r="D44" s="68"/>
      <c r="E44" s="68"/>
      <c r="F44" s="68"/>
      <c r="G44" s="70"/>
      <c r="H44" s="70"/>
      <c r="I44" s="80"/>
      <c r="J44" s="68"/>
      <c r="K44" s="68"/>
      <c r="L44" s="68"/>
      <c r="M44" s="80"/>
      <c r="N44" s="68"/>
      <c r="O44" s="68"/>
      <c r="P44" s="65"/>
      <c r="Q44" s="68"/>
      <c r="R44" s="64"/>
      <c r="S44" s="78"/>
      <c r="T44" s="80"/>
    </row>
    <row r="45" spans="1:20" s="23" customFormat="1" ht="15" customHeight="1">
      <c r="A45" s="60"/>
      <c r="B45" s="69"/>
      <c r="C45" s="69"/>
      <c r="D45" s="69"/>
      <c r="E45" s="69"/>
      <c r="F45" s="69"/>
      <c r="G45" s="69"/>
      <c r="H45" s="69"/>
      <c r="I45" s="81"/>
      <c r="J45" s="69"/>
      <c r="K45" s="69"/>
      <c r="L45" s="69"/>
      <c r="M45" s="81"/>
      <c r="N45" s="69"/>
      <c r="O45" s="69"/>
      <c r="P45" s="82"/>
      <c r="Q45" s="69"/>
      <c r="R45" s="77"/>
      <c r="S45" s="79"/>
      <c r="T45" s="81"/>
    </row>
    <row r="46" spans="1:20" s="2" customFormat="1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3" customFormat="1" ht="15" customHeight="1">
      <c r="A47" s="27"/>
      <c r="B47" s="35"/>
      <c r="C47" s="27"/>
      <c r="D47" s="27"/>
      <c r="E47" s="36"/>
      <c r="F47" s="37"/>
      <c r="G47" s="37"/>
      <c r="H47" s="37"/>
      <c r="I47" s="38"/>
      <c r="J47" s="27"/>
      <c r="K47" s="27"/>
      <c r="L47" s="35"/>
      <c r="M47" s="39"/>
      <c r="N47" s="35"/>
      <c r="O47" s="37"/>
      <c r="P47" s="38"/>
      <c r="S47" s="24"/>
      <c r="T47" s="38"/>
    </row>
    <row r="48" spans="1:20" s="23" customFormat="1" ht="15" customHeight="1">
      <c r="A48" s="27"/>
      <c r="B48" s="35"/>
      <c r="C48" s="27"/>
      <c r="D48" s="27"/>
      <c r="E48" s="36"/>
      <c r="F48" s="37"/>
      <c r="G48" s="37"/>
      <c r="H48" s="37"/>
      <c r="I48" s="38"/>
      <c r="J48" s="27"/>
      <c r="K48" s="27"/>
      <c r="L48" s="35"/>
      <c r="M48" s="39"/>
      <c r="N48" s="35"/>
      <c r="O48" s="37"/>
      <c r="P48" s="38"/>
      <c r="S48" s="24"/>
      <c r="T48" s="38"/>
    </row>
    <row r="49" spans="1:20" s="23" customFormat="1" ht="15" customHeight="1">
      <c r="A49" s="27"/>
      <c r="B49" s="35"/>
      <c r="C49" s="27"/>
      <c r="D49" s="27"/>
      <c r="E49" s="36"/>
      <c r="F49" s="37"/>
      <c r="G49" s="37"/>
      <c r="H49" s="37"/>
      <c r="I49" s="38"/>
      <c r="J49" s="27"/>
      <c r="K49" s="27"/>
      <c r="L49" s="35"/>
      <c r="M49" s="39"/>
      <c r="N49" s="35"/>
      <c r="O49" s="37"/>
      <c r="P49" s="38"/>
      <c r="S49" s="24"/>
      <c r="T49" s="38"/>
    </row>
    <row r="50" spans="1:20" s="23" customFormat="1" ht="15" customHeight="1">
      <c r="A50" s="27"/>
      <c r="B50" s="17"/>
      <c r="C50" s="17"/>
      <c r="D50" s="17"/>
      <c r="E50" s="17"/>
      <c r="F50" s="17"/>
      <c r="G50" s="17"/>
      <c r="H50" s="17"/>
      <c r="I50" s="17"/>
      <c r="J50" s="17"/>
      <c r="K50" s="28"/>
      <c r="L50" s="17"/>
      <c r="M50" s="17"/>
      <c r="N50" s="17"/>
      <c r="O50" s="17"/>
      <c r="P50" s="17"/>
      <c r="Q50" s="17"/>
      <c r="R50" s="17"/>
      <c r="S50" s="17"/>
      <c r="T50" s="17"/>
    </row>
    <row r="51" s="23" customFormat="1" ht="15" customHeight="1">
      <c r="S51" s="24"/>
    </row>
    <row r="52" s="29" customFormat="1" ht="15" customHeight="1">
      <c r="S52" s="40"/>
    </row>
    <row r="53" s="29" customFormat="1" ht="15" customHeight="1">
      <c r="S53" s="40"/>
    </row>
    <row r="54" s="26" customFormat="1" ht="15" customHeight="1">
      <c r="S54" s="25"/>
    </row>
    <row r="55" spans="1:20" s="23" customFormat="1" ht="15" customHeight="1">
      <c r="A55" s="61"/>
      <c r="B55" s="68"/>
      <c r="C55" s="68"/>
      <c r="D55" s="68"/>
      <c r="E55" s="68"/>
      <c r="F55" s="68"/>
      <c r="G55" s="70"/>
      <c r="H55" s="70"/>
      <c r="I55" s="80"/>
      <c r="J55" s="68"/>
      <c r="K55" s="68"/>
      <c r="L55" s="68"/>
      <c r="M55" s="80"/>
      <c r="N55" s="68"/>
      <c r="O55" s="68"/>
      <c r="P55" s="65"/>
      <c r="Q55" s="68"/>
      <c r="R55" s="64"/>
      <c r="S55" s="78"/>
      <c r="T55" s="80"/>
    </row>
    <row r="56" spans="1:20" s="23" customFormat="1" ht="15" customHeight="1">
      <c r="A56" s="60"/>
      <c r="B56" s="69"/>
      <c r="C56" s="69"/>
      <c r="D56" s="69"/>
      <c r="E56" s="69"/>
      <c r="F56" s="69"/>
      <c r="G56" s="69"/>
      <c r="H56" s="69"/>
      <c r="I56" s="81"/>
      <c r="J56" s="69"/>
      <c r="K56" s="69"/>
      <c r="L56" s="69"/>
      <c r="M56" s="81"/>
      <c r="N56" s="69"/>
      <c r="O56" s="69"/>
      <c r="P56" s="82"/>
      <c r="Q56" s="69"/>
      <c r="R56" s="77"/>
      <c r="S56" s="79"/>
      <c r="T56" s="81"/>
    </row>
    <row r="57" spans="1:20" s="2" customFormat="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3" customFormat="1" ht="15" customHeight="1">
      <c r="A58" s="27"/>
      <c r="B58" s="35"/>
      <c r="C58" s="27"/>
      <c r="D58" s="27"/>
      <c r="E58" s="36"/>
      <c r="F58" s="37"/>
      <c r="G58" s="37"/>
      <c r="H58" s="37"/>
      <c r="I58" s="38"/>
      <c r="J58" s="27"/>
      <c r="K58" s="27"/>
      <c r="L58" s="35"/>
      <c r="M58" s="39"/>
      <c r="N58" s="35"/>
      <c r="O58" s="37"/>
      <c r="P58" s="38"/>
      <c r="S58" s="24"/>
      <c r="T58" s="38"/>
    </row>
    <row r="59" spans="1:20" s="23" customFormat="1" ht="15" customHeight="1">
      <c r="A59" s="27"/>
      <c r="B59" s="35"/>
      <c r="C59" s="27"/>
      <c r="D59" s="27"/>
      <c r="E59" s="36"/>
      <c r="F59" s="37"/>
      <c r="G59" s="37"/>
      <c r="H59" s="37"/>
      <c r="I59" s="38"/>
      <c r="J59" s="27"/>
      <c r="K59" s="27"/>
      <c r="L59" s="35"/>
      <c r="M59" s="39"/>
      <c r="N59" s="35"/>
      <c r="O59" s="37"/>
      <c r="P59" s="38"/>
      <c r="S59" s="24"/>
      <c r="T59" s="38"/>
    </row>
    <row r="60" spans="1:20" s="23" customFormat="1" ht="15" customHeight="1">
      <c r="A60" s="27"/>
      <c r="B60" s="35"/>
      <c r="C60" s="27"/>
      <c r="D60" s="27"/>
      <c r="E60" s="36"/>
      <c r="F60" s="37"/>
      <c r="G60" s="37"/>
      <c r="H60" s="37"/>
      <c r="I60" s="38"/>
      <c r="J60" s="27"/>
      <c r="K60" s="27"/>
      <c r="L60" s="35"/>
      <c r="M60" s="39"/>
      <c r="N60" s="35"/>
      <c r="O60" s="37"/>
      <c r="P60" s="38"/>
      <c r="S60" s="24"/>
      <c r="T60" s="38"/>
    </row>
    <row r="61" spans="1:20" s="23" customFormat="1" ht="15" customHeight="1">
      <c r="A61" s="27"/>
      <c r="B61" s="17"/>
      <c r="C61" s="17"/>
      <c r="D61" s="17"/>
      <c r="E61" s="17"/>
      <c r="F61" s="17"/>
      <c r="G61" s="17"/>
      <c r="H61" s="17"/>
      <c r="I61" s="17"/>
      <c r="J61" s="17"/>
      <c r="K61" s="28"/>
      <c r="L61" s="17"/>
      <c r="M61" s="17"/>
      <c r="N61" s="17"/>
      <c r="O61" s="17"/>
      <c r="P61" s="17"/>
      <c r="Q61" s="17"/>
      <c r="R61" s="17"/>
      <c r="S61" s="17"/>
      <c r="T61" s="17"/>
    </row>
    <row r="62" s="23" customFormat="1" ht="15" customHeight="1">
      <c r="S62" s="24"/>
    </row>
    <row r="63" s="23" customFormat="1" ht="15" customHeight="1">
      <c r="S63" s="24"/>
    </row>
    <row r="64" s="23" customFormat="1" ht="15" customHeight="1">
      <c r="S64" s="24"/>
    </row>
    <row r="65" s="23" customFormat="1" ht="15" customHeight="1">
      <c r="S65" s="24"/>
    </row>
    <row r="66" s="23" customFormat="1" ht="15" customHeight="1">
      <c r="S66" s="24"/>
    </row>
    <row r="67" s="23" customFormat="1" ht="15" customHeight="1">
      <c r="S67" s="24"/>
    </row>
    <row r="68" spans="1:19" s="23" customFormat="1" ht="15" customHeight="1">
      <c r="A68" s="22"/>
      <c r="B68" s="41"/>
      <c r="C68" s="41"/>
      <c r="D68" s="22"/>
      <c r="E68" s="41"/>
      <c r="S68" s="24"/>
    </row>
    <row r="69" s="23" customFormat="1" ht="15" customHeight="1">
      <c r="S69" s="24"/>
    </row>
    <row r="70" s="23" customFormat="1" ht="15" customHeight="1">
      <c r="S70" s="24"/>
    </row>
    <row r="71" s="23" customFormat="1" ht="15" customHeight="1">
      <c r="S71" s="24"/>
    </row>
    <row r="72" s="23" customFormat="1" ht="15" customHeight="1">
      <c r="S72" s="24"/>
    </row>
    <row r="73" s="23" customFormat="1" ht="15" customHeight="1">
      <c r="S73" s="24"/>
    </row>
    <row r="74" s="23" customFormat="1" ht="15" customHeight="1">
      <c r="S74" s="24"/>
    </row>
    <row r="75" s="23" customFormat="1" ht="15" customHeight="1">
      <c r="S75" s="24"/>
    </row>
    <row r="76" s="23" customFormat="1" ht="15" customHeight="1">
      <c r="S76" s="24"/>
    </row>
    <row r="77" s="23" customFormat="1" ht="15" customHeight="1">
      <c r="S77" s="24"/>
    </row>
    <row r="78" s="23" customFormat="1" ht="15" customHeight="1">
      <c r="S78" s="24"/>
    </row>
    <row r="79" s="23" customFormat="1" ht="15" customHeight="1">
      <c r="S79" s="24"/>
    </row>
    <row r="80" s="23" customFormat="1" ht="15" customHeight="1">
      <c r="S80" s="24"/>
    </row>
    <row r="81" s="23" customFormat="1" ht="15" customHeight="1">
      <c r="S81" s="24"/>
    </row>
    <row r="82" s="23" customFormat="1" ht="15" customHeight="1">
      <c r="S82" s="24"/>
    </row>
    <row r="83" s="23" customFormat="1" ht="15" customHeight="1">
      <c r="S83" s="24"/>
    </row>
    <row r="84" s="23" customFormat="1" ht="15" customHeight="1">
      <c r="S84" s="24"/>
    </row>
    <row r="85" s="23" customFormat="1" ht="15" customHeight="1">
      <c r="S85" s="24"/>
    </row>
    <row r="86" s="23" customFormat="1" ht="15" customHeight="1">
      <c r="S86" s="24"/>
    </row>
    <row r="87" s="23" customFormat="1" ht="15" customHeight="1">
      <c r="S87" s="24"/>
    </row>
    <row r="88" s="23" customFormat="1" ht="15" customHeight="1">
      <c r="S88" s="24"/>
    </row>
    <row r="89" s="23" customFormat="1" ht="15" customHeight="1">
      <c r="S89" s="24"/>
    </row>
    <row r="90" s="23" customFormat="1" ht="15" customHeight="1">
      <c r="S90" s="24"/>
    </row>
    <row r="91" s="23" customFormat="1" ht="15" customHeight="1">
      <c r="S91" s="24"/>
    </row>
    <row r="92" s="23" customFormat="1" ht="15" customHeight="1">
      <c r="S92" s="24"/>
    </row>
    <row r="93" s="23" customFormat="1" ht="15" customHeight="1">
      <c r="S93" s="24"/>
    </row>
    <row r="94" s="23" customFormat="1" ht="15" customHeight="1">
      <c r="S94" s="24"/>
    </row>
    <row r="95" s="23" customFormat="1" ht="15" customHeight="1">
      <c r="S95" s="24"/>
    </row>
    <row r="96" s="23" customFormat="1" ht="15" customHeight="1">
      <c r="S96" s="24"/>
    </row>
    <row r="97" s="23" customFormat="1" ht="15" customHeight="1">
      <c r="S97" s="24"/>
    </row>
    <row r="98" s="23" customFormat="1" ht="15" customHeight="1">
      <c r="S98" s="24"/>
    </row>
    <row r="99" s="23" customFormat="1" ht="15" customHeight="1">
      <c r="S99" s="24"/>
    </row>
    <row r="100" s="23" customFormat="1" ht="15" customHeight="1">
      <c r="S100" s="24"/>
    </row>
    <row r="101" s="23" customFormat="1" ht="15" customHeight="1">
      <c r="S101" s="24"/>
    </row>
    <row r="102" s="23" customFormat="1" ht="15" customHeight="1">
      <c r="S102" s="24"/>
    </row>
    <row r="103" s="23" customFormat="1" ht="15" customHeight="1">
      <c r="S103" s="24"/>
    </row>
    <row r="104" s="23" customFormat="1" ht="15" customHeight="1">
      <c r="S104" s="24"/>
    </row>
    <row r="105" s="23" customFormat="1" ht="15" customHeight="1">
      <c r="S105" s="24"/>
    </row>
    <row r="106" s="23" customFormat="1" ht="15" customHeight="1">
      <c r="S106" s="24"/>
    </row>
    <row r="107" s="23" customFormat="1" ht="15" customHeight="1">
      <c r="S107" s="24"/>
    </row>
    <row r="108" s="23" customFormat="1" ht="15" customHeight="1">
      <c r="S108" s="24"/>
    </row>
    <row r="109" s="23" customFormat="1" ht="15" customHeight="1">
      <c r="S109" s="24"/>
    </row>
    <row r="110" s="23" customFormat="1" ht="15" customHeight="1">
      <c r="S110" s="24"/>
    </row>
    <row r="111" s="23" customFormat="1" ht="15" customHeight="1">
      <c r="S111" s="24"/>
    </row>
    <row r="112" s="23" customFormat="1" ht="15" customHeight="1">
      <c r="S112" s="24"/>
    </row>
    <row r="113" s="23" customFormat="1" ht="15" customHeight="1">
      <c r="S113" s="24"/>
    </row>
    <row r="114" s="23" customFormat="1" ht="15" customHeight="1">
      <c r="S114" s="24"/>
    </row>
    <row r="115" s="23" customFormat="1" ht="15" customHeight="1">
      <c r="S115" s="24"/>
    </row>
    <row r="116" s="23" customFormat="1" ht="15" customHeight="1">
      <c r="S116" s="24"/>
    </row>
    <row r="117" s="23" customFormat="1" ht="15" customHeight="1">
      <c r="S117" s="24"/>
    </row>
    <row r="118" s="23" customFormat="1" ht="15" customHeight="1">
      <c r="S118" s="24"/>
    </row>
    <row r="119" s="23" customFormat="1" ht="15" customHeight="1">
      <c r="S119" s="24"/>
    </row>
    <row r="120" s="23" customFormat="1" ht="15" customHeight="1">
      <c r="S120" s="24"/>
    </row>
    <row r="121" s="23" customFormat="1" ht="15" customHeight="1">
      <c r="S121" s="24"/>
    </row>
    <row r="122" s="23" customFormat="1" ht="15" customHeight="1">
      <c r="S122" s="24"/>
    </row>
    <row r="123" s="23" customFormat="1" ht="15" customHeight="1">
      <c r="S123" s="24"/>
    </row>
    <row r="124" s="23" customFormat="1" ht="15" customHeight="1">
      <c r="S124" s="24"/>
    </row>
    <row r="125" s="23" customFormat="1" ht="15" customHeight="1">
      <c r="S125" s="24"/>
    </row>
    <row r="126" s="23" customFormat="1" ht="15" customHeight="1">
      <c r="S126" s="24"/>
    </row>
    <row r="127" s="23" customFormat="1" ht="15" customHeight="1">
      <c r="S127" s="24"/>
    </row>
    <row r="128" s="23" customFormat="1" ht="15" customHeight="1">
      <c r="S128" s="24"/>
    </row>
    <row r="129" s="23" customFormat="1" ht="15" customHeight="1">
      <c r="S129" s="24"/>
    </row>
    <row r="130" s="23" customFormat="1" ht="15" customHeight="1">
      <c r="S130" s="24"/>
    </row>
    <row r="131" s="23" customFormat="1" ht="15" customHeight="1">
      <c r="S131" s="24"/>
    </row>
    <row r="132" s="23" customFormat="1" ht="15" customHeight="1">
      <c r="S132" s="24"/>
    </row>
    <row r="133" s="23" customFormat="1" ht="15" customHeight="1">
      <c r="S133" s="24"/>
    </row>
    <row r="134" s="23" customFormat="1" ht="15" customHeight="1">
      <c r="S134" s="24"/>
    </row>
    <row r="135" s="23" customFormat="1" ht="15" customHeight="1">
      <c r="S135" s="24"/>
    </row>
    <row r="136" s="23" customFormat="1" ht="15" customHeight="1">
      <c r="S136" s="24"/>
    </row>
    <row r="137" s="23" customFormat="1" ht="15" customHeight="1">
      <c r="S137" s="24"/>
    </row>
    <row r="138" s="23" customFormat="1" ht="15" customHeight="1">
      <c r="S138" s="24"/>
    </row>
    <row r="139" s="23" customFormat="1" ht="15" customHeight="1">
      <c r="S139" s="24"/>
    </row>
    <row r="140" s="23" customFormat="1" ht="15" customHeight="1">
      <c r="S140" s="24"/>
    </row>
    <row r="141" s="23" customFormat="1" ht="15" customHeight="1">
      <c r="S141" s="24"/>
    </row>
    <row r="142" s="23" customFormat="1" ht="15" customHeight="1">
      <c r="S142" s="24"/>
    </row>
    <row r="143" s="23" customFormat="1" ht="15" customHeight="1">
      <c r="S143" s="24"/>
    </row>
    <row r="144" s="23" customFormat="1" ht="15" customHeight="1">
      <c r="S144" s="24"/>
    </row>
    <row r="145" s="23" customFormat="1" ht="15" customHeight="1">
      <c r="S145" s="24"/>
    </row>
    <row r="146" s="23" customFormat="1" ht="15" customHeight="1">
      <c r="S146" s="24"/>
    </row>
    <row r="147" s="23" customFormat="1" ht="15" customHeight="1">
      <c r="S147" s="24"/>
    </row>
    <row r="148" s="23" customFormat="1" ht="15" customHeight="1">
      <c r="S148" s="24"/>
    </row>
    <row r="149" s="23" customFormat="1" ht="15" customHeight="1">
      <c r="S149" s="24"/>
    </row>
    <row r="150" s="23" customFormat="1" ht="15" customHeight="1">
      <c r="S150" s="24"/>
    </row>
    <row r="151" s="23" customFormat="1" ht="15" customHeight="1">
      <c r="S151" s="24"/>
    </row>
    <row r="152" spans="3:19" s="23" customFormat="1" ht="15" customHeight="1">
      <c r="C152" s="27"/>
      <c r="I152" s="60"/>
      <c r="J152" s="60"/>
      <c r="K152" s="60"/>
      <c r="L152" s="60"/>
      <c r="S152" s="24"/>
    </row>
    <row r="153" spans="3:19" s="23" customFormat="1" ht="15" customHeight="1">
      <c r="C153" s="34"/>
      <c r="D153" s="34"/>
      <c r="J153" s="34"/>
      <c r="K153" s="34"/>
      <c r="S153" s="24"/>
    </row>
    <row r="154" spans="1:19" s="23" customFormat="1" ht="12.75">
      <c r="A154" s="42"/>
      <c r="B154" s="42"/>
      <c r="C154" s="43"/>
      <c r="D154" s="43"/>
      <c r="G154" s="62"/>
      <c r="H154" s="62"/>
      <c r="I154" s="42"/>
      <c r="J154" s="44"/>
      <c r="K154" s="44"/>
      <c r="S154" s="24"/>
    </row>
    <row r="155" spans="1:19" s="23" customFormat="1" ht="12.75">
      <c r="A155" s="42"/>
      <c r="B155" s="42"/>
      <c r="C155" s="43"/>
      <c r="D155" s="43"/>
      <c r="G155" s="62"/>
      <c r="H155" s="62"/>
      <c r="I155" s="42"/>
      <c r="J155" s="44"/>
      <c r="K155" s="44"/>
      <c r="S155" s="24"/>
    </row>
    <row r="156" spans="1:19" s="26" customFormat="1" ht="12.75">
      <c r="A156" s="42"/>
      <c r="B156" s="42"/>
      <c r="C156" s="44"/>
      <c r="D156" s="44"/>
      <c r="E156" s="23"/>
      <c r="F156" s="23"/>
      <c r="G156" s="62"/>
      <c r="H156" s="62"/>
      <c r="I156" s="42"/>
      <c r="J156" s="3"/>
      <c r="K156" s="3"/>
      <c r="S156" s="25"/>
    </row>
    <row r="157" s="26" customFormat="1" ht="12.75">
      <c r="S157" s="25"/>
    </row>
    <row r="158" s="26" customFormat="1" ht="12.75">
      <c r="S158" s="25"/>
    </row>
    <row r="159" s="26" customFormat="1" ht="12.75">
      <c r="S159" s="25"/>
    </row>
    <row r="160" s="26" customFormat="1" ht="12.75">
      <c r="S160" s="25"/>
    </row>
    <row r="161" s="26" customFormat="1" ht="12.75">
      <c r="S161" s="25"/>
    </row>
    <row r="162" s="26" customFormat="1" ht="12.75">
      <c r="S162" s="25"/>
    </row>
    <row r="163" s="26" customFormat="1" ht="12.75">
      <c r="S163" s="25"/>
    </row>
    <row r="164" spans="1:19" s="26" customFormat="1" ht="12.75">
      <c r="A164" s="45"/>
      <c r="B164" s="46"/>
      <c r="C164" s="46"/>
      <c r="D164" s="45"/>
      <c r="E164" s="46"/>
      <c r="S164" s="25"/>
    </row>
    <row r="165" s="26" customFormat="1" ht="14.25" customHeight="1">
      <c r="S165" s="25"/>
    </row>
    <row r="166" s="26" customFormat="1" ht="12.75">
      <c r="S166" s="25"/>
    </row>
    <row r="167" s="26" customFormat="1" ht="12.75">
      <c r="S167" s="25"/>
    </row>
    <row r="168" s="26" customFormat="1" ht="12.75">
      <c r="S168" s="25"/>
    </row>
  </sheetData>
  <mergeCells count="89">
    <mergeCell ref="H41:I41"/>
    <mergeCell ref="A3:A4"/>
    <mergeCell ref="B3:B4"/>
    <mergeCell ref="C3:C4"/>
    <mergeCell ref="D3:D4"/>
    <mergeCell ref="E3:E4"/>
    <mergeCell ref="F3:F4"/>
    <mergeCell ref="G3:G4"/>
    <mergeCell ref="H1:I1"/>
    <mergeCell ref="I3:I4"/>
    <mergeCell ref="J3:J4"/>
    <mergeCell ref="K3:K4"/>
    <mergeCell ref="H3:H4"/>
    <mergeCell ref="S3:S4"/>
    <mergeCell ref="P3:P4"/>
    <mergeCell ref="Q3:Q4"/>
    <mergeCell ref="O3:O4"/>
    <mergeCell ref="R3:R4"/>
    <mergeCell ref="M3:M4"/>
    <mergeCell ref="N3:N4"/>
    <mergeCell ref="L3:L4"/>
    <mergeCell ref="F44:F45"/>
    <mergeCell ref="G44:G45"/>
    <mergeCell ref="H44:H45"/>
    <mergeCell ref="I44:I45"/>
    <mergeCell ref="J44:J45"/>
    <mergeCell ref="K44:K45"/>
    <mergeCell ref="L44:L45"/>
    <mergeCell ref="O44:O45"/>
    <mergeCell ref="P44:P45"/>
    <mergeCell ref="A44:A45"/>
    <mergeCell ref="B44:B45"/>
    <mergeCell ref="C44:C45"/>
    <mergeCell ref="D44:D45"/>
    <mergeCell ref="E44:E45"/>
    <mergeCell ref="M44:M45"/>
    <mergeCell ref="N44:N45"/>
    <mergeCell ref="Q44:Q45"/>
    <mergeCell ref="R44:R45"/>
    <mergeCell ref="S44:S45"/>
    <mergeCell ref="T44:T45"/>
    <mergeCell ref="A55:A56"/>
    <mergeCell ref="B55:B56"/>
    <mergeCell ref="C55:C56"/>
    <mergeCell ref="D55:D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J25:K25"/>
    <mergeCell ref="A27:A28"/>
    <mergeCell ref="B27:B28"/>
    <mergeCell ref="C27:C28"/>
    <mergeCell ref="D27:D28"/>
    <mergeCell ref="E27:E28"/>
    <mergeCell ref="F27:F28"/>
    <mergeCell ref="G27:G28"/>
    <mergeCell ref="H27:H28"/>
    <mergeCell ref="N27:N28"/>
    <mergeCell ref="O27:O28"/>
    <mergeCell ref="P27:P28"/>
    <mergeCell ref="I27:I28"/>
    <mergeCell ref="J27:J28"/>
    <mergeCell ref="K27:K28"/>
    <mergeCell ref="L27:L28"/>
    <mergeCell ref="G155:H155"/>
    <mergeCell ref="G156:H156"/>
    <mergeCell ref="E55:E56"/>
    <mergeCell ref="F55:F56"/>
    <mergeCell ref="G55:G56"/>
    <mergeCell ref="H55:H56"/>
    <mergeCell ref="I152:L152"/>
    <mergeCell ref="R26:S26"/>
    <mergeCell ref="T26:U26"/>
    <mergeCell ref="G154:H154"/>
    <mergeCell ref="U27:U28"/>
    <mergeCell ref="Q27:Q28"/>
    <mergeCell ref="R27:R28"/>
    <mergeCell ref="S27:S28"/>
    <mergeCell ref="T27:T28"/>
    <mergeCell ref="M27:M2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2015-08-03T06:31:54Z</cp:lastPrinted>
  <dcterms:created xsi:type="dcterms:W3CDTF">2010-11-15T10:27:40Z</dcterms:created>
  <dcterms:modified xsi:type="dcterms:W3CDTF">2015-08-03T06:43:46Z</dcterms:modified>
  <cp:category/>
  <cp:version/>
  <cp:contentType/>
  <cp:contentStatus/>
</cp:coreProperties>
</file>